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winrockintl.sharepoint.com/sites/Collab/Wallace/PP/10005/Shared Documents/RFA Design Resources/Annexes/"/>
    </mc:Choice>
  </mc:AlternateContent>
  <xr:revisionPtr revIDLastSave="45" documentId="8_{E9C9F07B-D818-49C9-9482-1E7BCFA370F0}" xr6:coauthVersionLast="47" xr6:coauthVersionMax="47" xr10:uidLastSave="{18048C9C-F691-401A-9016-328A1B65DFB7}"/>
  <bookViews>
    <workbookView xWindow="-120" yWindow="-120" windowWidth="29040" windowHeight="17640" tabRatio="809" activeTab="4" xr2:uid="{00000000-000D-0000-FFFF-FFFF00000000}"/>
  </bookViews>
  <sheets>
    <sheet name="Instructions and Guidance" sheetId="22" r:id="rId1"/>
    <sheet name="Input Tab" sheetId="5" r:id="rId2"/>
    <sheet name="COA" sheetId="9" state="hidden" r:id="rId3"/>
    <sheet name="Summary Budget" sheetId="2" r:id="rId4"/>
    <sheet name="Detailed Budget" sheetId="1" r:id="rId5"/>
    <sheet name="Training Detail" sheetId="2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tot67000">[1]Specification!$F$191</definedName>
    <definedName name="_1_0__123Grap" hidden="1">#REF!</definedName>
    <definedName name="_2_0__123Grap" hidden="1">#REF!</definedName>
    <definedName name="_Order1" hidden="1">0</definedName>
    <definedName name="_Order2" hidden="1">0</definedName>
    <definedName name="_tot67000">[1]Specification!$F$191</definedName>
    <definedName name="abs">'[2]Detailed Budget OPEN'!$C$71</definedName>
    <definedName name="dangerpay">'[3]Range Page'!$A$11</definedName>
    <definedName name="Date1">[1]Summary!$E$6</definedName>
    <definedName name="Date2">[1]Summary!$E$7</definedName>
    <definedName name="eduallowance.expat1">'[3]Range Page'!$A$12</definedName>
    <definedName name="eduallowance.expat2">'[3]Range Page'!$A$13</definedName>
    <definedName name="eduallowance.expat3">'[3]Range Page'!$A$14</definedName>
    <definedName name="eduallowance.expat4">'[3]Range Page'!$A$15</definedName>
    <definedName name="FB">[4]Pricing!$C$3</definedName>
    <definedName name="ForeignTransferAllowance">'[3]Range Page'!$A$16</definedName>
    <definedName name="GA">[4]Pricing!$C$12</definedName>
    <definedName name="ganda">'Input Tab'!#REF!</definedName>
    <definedName name="GBP">[5]Summary!$G$16</definedName>
    <definedName name="hours_m">166.67</definedName>
    <definedName name="hours_y">1833</definedName>
    <definedName name="Inflation_factor_year_2">'[6]Budget Line Item'!$E$3</definedName>
    <definedName name="Inflation_factor_year_3">'[6]Budget Line Item'!$E$4</definedName>
    <definedName name="Inflation_factor_year_4">'[6]Budget Line Item'!$E$5</definedName>
    <definedName name="Inflation_factor_year_5">'[6]Budget Line Item'!$E$6</definedName>
    <definedName name="intlfringe">'Input Tab'!#REF!</definedName>
    <definedName name="ITE_Int">[4]Pricing!$C$8</definedName>
    <definedName name="motorcycleinsurance">'[7]Input Tab'!$A$24</definedName>
    <definedName name="MSE">[4]Pricing!$C$13</definedName>
    <definedName name="OH">'Input Tab'!#REF!</definedName>
    <definedName name="overhead">'[3]Range Page'!$A$19</definedName>
    <definedName name="owssvr" localSheetId="2" hidden="1">COA!$A$1:$E$108</definedName>
    <definedName name="parttimefringe">'Input Tab'!#REF!</definedName>
    <definedName name="PHCC">[8]Facilities!$H$10</definedName>
    <definedName name="PHCU">[8]Facilities!$G$10</definedName>
    <definedName name="postallowance.expat3">'[3]Range Page'!$A$8</definedName>
    <definedName name="postallowance.expat4">'[3]Range Page'!$A$9</definedName>
    <definedName name="postdifferential">'[3]Range Page'!$A$10</definedName>
    <definedName name="_xlnm.Print_Area" localSheetId="4">'Detailed Budget'!$A$1:$M$158</definedName>
    <definedName name="_xlnm.Print_Area" localSheetId="1">'Input Tab'!$A$1:$L$18</definedName>
    <definedName name="_xlnm.Print_Area" localSheetId="3">'Summary Budget'!$A$1:$E$34</definedName>
    <definedName name="_xlnm.Print_Area" localSheetId="5">'Training Detail'!$A$1:$J$74</definedName>
    <definedName name="_xlnm.Print_Titles" localSheetId="4">'Detailed Budget'!$1:$7</definedName>
    <definedName name="_xlnm.Print_Titles" localSheetId="3">'Summary Budget'!$1:$7</definedName>
    <definedName name="_xlnm.Print_Titles" localSheetId="5">'Training Detail'!$1:$8</definedName>
    <definedName name="Project_Name">[5]Summary!$E$3</definedName>
    <definedName name="salinf">'[9]WV Budget Detail'!$B$5</definedName>
    <definedName name="subrate">'Input Tab'!#REF!</definedName>
    <definedName name="TotFur">[1]Specification!$F$133</definedName>
    <definedName name="TotMed">[1]Specification!$F$122</definedName>
    <definedName name="Totspa">[1]Specification!$F$205</definedName>
    <definedName name="TotToo">[1]Specification!$F$146</definedName>
    <definedName name="TotWatMat">[1]Specification!$F$156</definedName>
    <definedName name="usfringe">'Input Tab'!#REF!</definedName>
    <definedName name="usinflation_yr2">'Input Tab'!$A$8</definedName>
    <definedName name="usinflation_yr3">'Input Tab'!$A$9</definedName>
    <definedName name="usinflation_yr4">'Input Tab'!$A$10</definedName>
    <definedName name="usinflation_yr5">'Input Tab'!$A$11</definedName>
    <definedName name="usnonlaborinflation_yr2">'Input Tab'!$A$14</definedName>
    <definedName name="usnonlaborinflation_yr3">'Input Tab'!$A$15</definedName>
    <definedName name="usnonlaborinflation_yr4">'Input Tab'!$A$16</definedName>
    <definedName name="usnonlaborinflation_yr5">'Input Tab'!$A$17</definedName>
    <definedName name="vehicleinsurance">'[7]Input Tab'!$A$23</definedName>
    <definedName name="workerscomp.expat">'[3]Range Page'!$A$17</definedName>
    <definedName name="workerscomp.STTA">'[3]Range Page'!$A$18</definedName>
    <definedName name="wrn.All._.Grant._.Forms." hidden="1">{"Form DD",#N/A,FALSE,"DD";"EE",#N/A,FALSE,"EE";"Indirects",#N/A,FALSE,"DD"}</definedName>
    <definedName name="wrn.Summary._.1._.Year." hidden="1">{"One Year",#N/A,FALSE,"Summary"}</definedName>
    <definedName name="Yr1Sal">'[10]AED DETAILED BUDGET'!$G$3</definedName>
    <definedName name="Yr2Consult">'[10]AED DETAILED BUDGET'!$H$4</definedName>
    <definedName name="Yr2ODC">'[10]AED DETAILED BUDGET'!$H$6</definedName>
    <definedName name="Yr2Sal">'[10]AED DETAILED BUDGET'!$H$3</definedName>
    <definedName name="Yr2Travel">'[10]AED DETAILED BUDGET'!$H$5</definedName>
    <definedName name="Yr3Consult">'[10]AED DETAILED BUDGET'!$J$4</definedName>
    <definedName name="Yr3ODC">'[10]AED DETAILED BUDGET'!$J$6</definedName>
    <definedName name="Yr3Sal">'[10]AED DETAILED BUDGET'!$J$3</definedName>
    <definedName name="Yr3Travel">'[10]AED DETAILED BUDGET'!$J$5</definedName>
    <definedName name="Yr4Consult">'[10]AED DETAILED BUDGET'!$L$4</definedName>
    <definedName name="Yr4FI">'[10]AED DETAILED BUDGET'!$L$7</definedName>
    <definedName name="Yr4ODC">'[10]AED DETAILED BUDGET'!$L$6</definedName>
    <definedName name="Yr4Sal">'[10]AED DETAILED BUDGET'!$L$3</definedName>
    <definedName name="Yr4Travel">'[10]AED DETAILED BUDGET'!$L$5</definedName>
    <definedName name="Yr5Consult">'[10]AED DETAILED BUDGET'!$N$4</definedName>
    <definedName name="Yr5FI">'[10]AED DETAILED BUDGET'!$N$7</definedName>
    <definedName name="Yr5ODC">'[10]AED DETAILED BUDGET'!$N$6</definedName>
    <definedName name="Yr5Sal">'[10]AED DETAILED BUDGET'!$N$3</definedName>
    <definedName name="Yr5Travel">'[10]AED DETAILED BUDGET'!$N$5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0" i="1" l="1"/>
  <c r="B27" i="2"/>
  <c r="M130" i="1"/>
  <c r="G23" i="2"/>
  <c r="D23" i="2"/>
  <c r="C23" i="2"/>
  <c r="B23" i="2"/>
  <c r="B19" i="2"/>
  <c r="I130" i="1"/>
  <c r="G130" i="1"/>
  <c r="G128" i="1"/>
  <c r="G21" i="2"/>
  <c r="D21" i="2"/>
  <c r="C21" i="2"/>
  <c r="B21" i="2"/>
  <c r="E21" i="2" s="1"/>
  <c r="K154" i="1"/>
  <c r="K155" i="1"/>
  <c r="I154" i="1"/>
  <c r="I155" i="1"/>
  <c r="G154" i="1"/>
  <c r="G155" i="1"/>
  <c r="K153" i="1"/>
  <c r="I153" i="1"/>
  <c r="G153" i="1"/>
  <c r="G126" i="1" l="1"/>
  <c r="G115" i="1"/>
  <c r="K115" i="1"/>
  <c r="I115" i="1"/>
  <c r="O114" i="1"/>
  <c r="M114" i="1"/>
  <c r="O113" i="1"/>
  <c r="M113" i="1"/>
  <c r="O112" i="1"/>
  <c r="M112" i="1"/>
  <c r="O111" i="1"/>
  <c r="M111" i="1"/>
  <c r="O110" i="1"/>
  <c r="M110" i="1"/>
  <c r="L24" i="1"/>
  <c r="L23" i="1"/>
  <c r="L22" i="1"/>
  <c r="P111" i="1" l="1"/>
  <c r="P114" i="1"/>
  <c r="P112" i="1"/>
  <c r="M115" i="1"/>
  <c r="P113" i="1"/>
  <c r="O115" i="1"/>
  <c r="P110" i="1"/>
  <c r="L25" i="1"/>
  <c r="I23" i="1"/>
  <c r="I22" i="1"/>
  <c r="G22" i="1"/>
  <c r="G23" i="1"/>
  <c r="G24" i="1"/>
  <c r="I24" i="1"/>
  <c r="P115" i="1" l="1"/>
  <c r="G25" i="1"/>
  <c r="G33" i="1" s="1"/>
  <c r="I25" i="1"/>
  <c r="I33" i="1" s="1"/>
  <c r="A1" i="21" l="1"/>
  <c r="A1" i="2" l="1"/>
  <c r="A4" i="1"/>
  <c r="A3" i="1"/>
  <c r="A3" i="2" s="1"/>
  <c r="A4" i="21" l="1"/>
  <c r="A3" i="21"/>
  <c r="A4" i="2"/>
  <c r="L140" i="1"/>
  <c r="L139" i="1"/>
  <c r="L138" i="1"/>
  <c r="L137" i="1"/>
  <c r="L136" i="1"/>
  <c r="I140" i="1"/>
  <c r="G140" i="1"/>
  <c r="I139" i="1"/>
  <c r="G139" i="1"/>
  <c r="I138" i="1"/>
  <c r="G138" i="1"/>
  <c r="I137" i="1"/>
  <c r="G137" i="1"/>
  <c r="I136" i="1"/>
  <c r="G136" i="1"/>
  <c r="I141" i="1" l="1"/>
  <c r="L141" i="1"/>
  <c r="G141" i="1"/>
  <c r="I48" i="21"/>
  <c r="I49" i="21"/>
  <c r="I50" i="21"/>
  <c r="I51" i="21"/>
  <c r="I52" i="21"/>
  <c r="I53" i="21"/>
  <c r="I54" i="21"/>
  <c r="I55" i="21"/>
  <c r="I56" i="21"/>
  <c r="I57" i="21"/>
  <c r="I58" i="21"/>
  <c r="I59" i="21"/>
  <c r="I60" i="21"/>
  <c r="I61" i="21"/>
  <c r="I62" i="21"/>
  <c r="I63" i="21"/>
  <c r="I64" i="21"/>
  <c r="I14" i="21"/>
  <c r="I15" i="21"/>
  <c r="I16" i="21"/>
  <c r="I17" i="21"/>
  <c r="I18" i="21"/>
  <c r="I19" i="21"/>
  <c r="I20" i="21"/>
  <c r="I21" i="21"/>
  <c r="I22" i="21"/>
  <c r="I23" i="21"/>
  <c r="I24" i="21"/>
  <c r="I25" i="21"/>
  <c r="I26" i="21"/>
  <c r="I27" i="21"/>
  <c r="I28" i="21"/>
  <c r="I29" i="21"/>
  <c r="O125" i="1" l="1"/>
  <c r="O124" i="1"/>
  <c r="O123" i="1"/>
  <c r="O122" i="1"/>
  <c r="O121" i="1"/>
  <c r="O105" i="1"/>
  <c r="O104" i="1"/>
  <c r="O103" i="1"/>
  <c r="O102" i="1"/>
  <c r="O101" i="1"/>
  <c r="M125" i="1"/>
  <c r="M124" i="1"/>
  <c r="M123" i="1"/>
  <c r="M122" i="1"/>
  <c r="M121" i="1"/>
  <c r="M105" i="1"/>
  <c r="M104" i="1"/>
  <c r="M103" i="1"/>
  <c r="M102" i="1"/>
  <c r="M101" i="1"/>
  <c r="L146" i="1"/>
  <c r="L145" i="1"/>
  <c r="L144" i="1"/>
  <c r="L91" i="1"/>
  <c r="L90" i="1"/>
  <c r="L89" i="1"/>
  <c r="L88" i="1"/>
  <c r="L87" i="1"/>
  <c r="L86" i="1"/>
  <c r="L85" i="1"/>
  <c r="L77" i="1"/>
  <c r="L76" i="1"/>
  <c r="L75" i="1"/>
  <c r="L74" i="1"/>
  <c r="L67" i="1"/>
  <c r="L66" i="1"/>
  <c r="L65" i="1"/>
  <c r="L64" i="1"/>
  <c r="L63" i="1"/>
  <c r="L62" i="1"/>
  <c r="L61" i="1"/>
  <c r="L60" i="1"/>
  <c r="L59" i="1"/>
  <c r="L58" i="1"/>
  <c r="L57" i="1"/>
  <c r="L49" i="1"/>
  <c r="L48" i="1"/>
  <c r="L47" i="1"/>
  <c r="L46" i="1"/>
  <c r="L45" i="1"/>
  <c r="L44" i="1"/>
  <c r="L43" i="1"/>
  <c r="L42" i="1"/>
  <c r="L41" i="1"/>
  <c r="L18" i="1"/>
  <c r="L17" i="1"/>
  <c r="L16" i="1"/>
  <c r="L15" i="1"/>
  <c r="L14" i="1"/>
  <c r="L13" i="1"/>
  <c r="L12" i="1"/>
  <c r="G85" i="1"/>
  <c r="I85" i="1"/>
  <c r="G86" i="1"/>
  <c r="I86" i="1"/>
  <c r="G87" i="1"/>
  <c r="I87" i="1"/>
  <c r="G88" i="1"/>
  <c r="I88" i="1"/>
  <c r="G89" i="1"/>
  <c r="I89" i="1"/>
  <c r="G90" i="1"/>
  <c r="I90" i="1"/>
  <c r="G91" i="1"/>
  <c r="I91" i="1"/>
  <c r="L92" i="1" l="1"/>
  <c r="L95" i="1" s="1"/>
  <c r="I92" i="1"/>
  <c r="I95" i="1" s="1"/>
  <c r="C19" i="2" s="1"/>
  <c r="G92" i="1"/>
  <c r="G95" i="1" s="1"/>
  <c r="A11" i="5"/>
  <c r="A10" i="5"/>
  <c r="A9" i="5"/>
  <c r="K23" i="1" l="1"/>
  <c r="K22" i="1"/>
  <c r="K24" i="1"/>
  <c r="O24" i="1" l="1"/>
  <c r="M24" i="1"/>
  <c r="K25" i="1"/>
  <c r="K33" i="1" s="1"/>
  <c r="O22" i="1"/>
  <c r="M22" i="1"/>
  <c r="O23" i="1"/>
  <c r="M23" i="1"/>
  <c r="K126" i="1"/>
  <c r="K128" i="1" s="1"/>
  <c r="I126" i="1"/>
  <c r="I128" i="1" s="1"/>
  <c r="I49" i="1"/>
  <c r="I48" i="1"/>
  <c r="I47" i="1"/>
  <c r="I46" i="1"/>
  <c r="I45" i="1"/>
  <c r="I44" i="1"/>
  <c r="I43" i="1"/>
  <c r="I42" i="1"/>
  <c r="P24" i="1" l="1"/>
  <c r="P23" i="1"/>
  <c r="M25" i="1"/>
  <c r="O25" i="1"/>
  <c r="P22" i="1"/>
  <c r="M33" i="1"/>
  <c r="O33" i="1"/>
  <c r="P33" i="1" s="1"/>
  <c r="P25" i="1" l="1"/>
  <c r="G14" i="1" l="1"/>
  <c r="I14" i="1"/>
  <c r="I15" i="1"/>
  <c r="G15" i="1"/>
  <c r="I12" i="1"/>
  <c r="G12" i="1"/>
  <c r="G17" i="1"/>
  <c r="I17" i="1"/>
  <c r="I16" i="1"/>
  <c r="G16" i="1"/>
  <c r="G18" i="1"/>
  <c r="I18" i="1"/>
  <c r="G13" i="1"/>
  <c r="I13" i="1"/>
  <c r="A17" i="5"/>
  <c r="A16" i="5"/>
  <c r="A15" i="5"/>
  <c r="I146" i="1"/>
  <c r="I145" i="1"/>
  <c r="I144" i="1"/>
  <c r="I77" i="1"/>
  <c r="I76" i="1"/>
  <c r="I75" i="1"/>
  <c r="I74" i="1"/>
  <c r="I67" i="1"/>
  <c r="I66" i="1"/>
  <c r="I65" i="1"/>
  <c r="I64" i="1"/>
  <c r="I63" i="1"/>
  <c r="I62" i="1"/>
  <c r="I61" i="1"/>
  <c r="I60" i="1"/>
  <c r="I59" i="1"/>
  <c r="I58" i="1"/>
  <c r="I57" i="1"/>
  <c r="I41" i="1"/>
  <c r="G19" i="1" l="1"/>
  <c r="G32" i="1" s="1"/>
  <c r="K137" i="1"/>
  <c r="K139" i="1"/>
  <c r="K138" i="1"/>
  <c r="K140" i="1"/>
  <c r="K136" i="1"/>
  <c r="K86" i="1"/>
  <c r="K90" i="1"/>
  <c r="K88" i="1"/>
  <c r="K87" i="1"/>
  <c r="K85" i="1"/>
  <c r="K89" i="1"/>
  <c r="K91" i="1"/>
  <c r="K146" i="1"/>
  <c r="K49" i="1"/>
  <c r="K48" i="1"/>
  <c r="K47" i="1"/>
  <c r="K46" i="1"/>
  <c r="K45" i="1"/>
  <c r="K44" i="1"/>
  <c r="K43" i="1"/>
  <c r="K42" i="1"/>
  <c r="K74" i="1"/>
  <c r="K59" i="1"/>
  <c r="K67" i="1"/>
  <c r="K41" i="1"/>
  <c r="K144" i="1"/>
  <c r="K64" i="1"/>
  <c r="K60" i="1"/>
  <c r="K63" i="1"/>
  <c r="K76" i="1"/>
  <c r="K57" i="1"/>
  <c r="K61" i="1"/>
  <c r="K65" i="1"/>
  <c r="K75" i="1"/>
  <c r="K77" i="1"/>
  <c r="K58" i="1"/>
  <c r="K62" i="1"/>
  <c r="K66" i="1"/>
  <c r="K145" i="1"/>
  <c r="G28" i="1" l="1"/>
  <c r="G34" i="1"/>
  <c r="G36" i="1" s="1"/>
  <c r="M140" i="1"/>
  <c r="O140" i="1"/>
  <c r="M138" i="1"/>
  <c r="O138" i="1"/>
  <c r="O139" i="1"/>
  <c r="M139" i="1"/>
  <c r="M136" i="1"/>
  <c r="O136" i="1"/>
  <c r="K141" i="1"/>
  <c r="O137" i="1"/>
  <c r="M137" i="1"/>
  <c r="O87" i="1"/>
  <c r="M87" i="1"/>
  <c r="M91" i="1"/>
  <c r="O91" i="1"/>
  <c r="M88" i="1"/>
  <c r="O88" i="1"/>
  <c r="O89" i="1"/>
  <c r="M89" i="1"/>
  <c r="M90" i="1"/>
  <c r="O90" i="1"/>
  <c r="O85" i="1"/>
  <c r="M85" i="1"/>
  <c r="K92" i="1"/>
  <c r="K95" i="1" s="1"/>
  <c r="D19" i="2" s="1"/>
  <c r="E19" i="2" s="1"/>
  <c r="O86" i="1"/>
  <c r="M86" i="1"/>
  <c r="P138" i="1" l="1"/>
  <c r="P137" i="1"/>
  <c r="P140" i="1"/>
  <c r="P136" i="1"/>
  <c r="O141" i="1"/>
  <c r="M141" i="1"/>
  <c r="P139" i="1"/>
  <c r="P91" i="1"/>
  <c r="P90" i="1"/>
  <c r="P88" i="1"/>
  <c r="M92" i="1"/>
  <c r="M95" i="1" s="1"/>
  <c r="G19" i="2" s="1"/>
  <c r="H19" i="2" s="1"/>
  <c r="P86" i="1"/>
  <c r="P85" i="1"/>
  <c r="O92" i="1"/>
  <c r="P89" i="1"/>
  <c r="P87" i="1"/>
  <c r="I71" i="21"/>
  <c r="I70" i="21"/>
  <c r="I69" i="21"/>
  <c r="I68" i="21"/>
  <c r="I67" i="21"/>
  <c r="I66" i="21"/>
  <c r="I65" i="21"/>
  <c r="I47" i="21"/>
  <c r="I37" i="21"/>
  <c r="I36" i="21"/>
  <c r="I35" i="21"/>
  <c r="I34" i="21"/>
  <c r="I33" i="21"/>
  <c r="I32" i="21"/>
  <c r="I31" i="21"/>
  <c r="I30" i="21"/>
  <c r="I13" i="21"/>
  <c r="B4" i="1"/>
  <c r="C4" i="21" s="1"/>
  <c r="B3" i="1"/>
  <c r="B3" i="2" s="1"/>
  <c r="P141" i="1" l="1"/>
  <c r="P92" i="1"/>
  <c r="O95" i="1"/>
  <c r="I39" i="21"/>
  <c r="I73" i="21"/>
  <c r="B4" i="2"/>
  <c r="C3" i="21"/>
  <c r="A2" i="1"/>
  <c r="A2" i="21" l="1"/>
  <c r="A2" i="2"/>
  <c r="K14" i="1" l="1"/>
  <c r="K12" i="1"/>
  <c r="K13" i="1"/>
  <c r="K17" i="1"/>
  <c r="K16" i="1"/>
  <c r="K18" i="1"/>
  <c r="K15" i="1"/>
  <c r="M18" i="1" l="1"/>
  <c r="O18" i="1"/>
  <c r="O12" i="1"/>
  <c r="M12" i="1"/>
  <c r="O16" i="1"/>
  <c r="M16" i="1"/>
  <c r="O14" i="1"/>
  <c r="M14" i="1"/>
  <c r="O17" i="1"/>
  <c r="M17" i="1"/>
  <c r="O15" i="1"/>
  <c r="M15" i="1"/>
  <c r="O13" i="1"/>
  <c r="M13" i="1"/>
  <c r="G144" i="1" l="1"/>
  <c r="G146" i="1"/>
  <c r="G145" i="1"/>
  <c r="G106" i="1"/>
  <c r="G117" i="1" s="1"/>
  <c r="G77" i="1"/>
  <c r="G76" i="1"/>
  <c r="G75" i="1"/>
  <c r="G74" i="1"/>
  <c r="G67" i="1"/>
  <c r="G66" i="1"/>
  <c r="G65" i="1"/>
  <c r="G64" i="1"/>
  <c r="G63" i="1"/>
  <c r="G62" i="1"/>
  <c r="G61" i="1"/>
  <c r="G60" i="1"/>
  <c r="G59" i="1"/>
  <c r="G58" i="1"/>
  <c r="G57" i="1"/>
  <c r="G49" i="1"/>
  <c r="G48" i="1"/>
  <c r="G47" i="1"/>
  <c r="G46" i="1"/>
  <c r="G45" i="1"/>
  <c r="G44" i="1"/>
  <c r="G43" i="1"/>
  <c r="G42" i="1"/>
  <c r="G41" i="1"/>
  <c r="O44" i="1" l="1"/>
  <c r="M44" i="1"/>
  <c r="M48" i="1"/>
  <c r="O48" i="1"/>
  <c r="O59" i="1"/>
  <c r="M59" i="1"/>
  <c r="M63" i="1"/>
  <c r="O63" i="1"/>
  <c r="O67" i="1"/>
  <c r="M67" i="1"/>
  <c r="O76" i="1"/>
  <c r="M76" i="1"/>
  <c r="O146" i="1"/>
  <c r="M146" i="1"/>
  <c r="O41" i="1"/>
  <c r="M41" i="1"/>
  <c r="M45" i="1"/>
  <c r="O45" i="1"/>
  <c r="O49" i="1"/>
  <c r="M49" i="1"/>
  <c r="M60" i="1"/>
  <c r="O60" i="1"/>
  <c r="O64" i="1"/>
  <c r="M64" i="1"/>
  <c r="O77" i="1"/>
  <c r="M77" i="1"/>
  <c r="O144" i="1"/>
  <c r="M144" i="1"/>
  <c r="O42" i="1"/>
  <c r="M42" i="1"/>
  <c r="O46" i="1"/>
  <c r="M46" i="1"/>
  <c r="O57" i="1"/>
  <c r="M57" i="1"/>
  <c r="O61" i="1"/>
  <c r="M61" i="1"/>
  <c r="O65" i="1"/>
  <c r="M65" i="1"/>
  <c r="O74" i="1"/>
  <c r="M74" i="1"/>
  <c r="O145" i="1"/>
  <c r="M145" i="1"/>
  <c r="O43" i="1"/>
  <c r="M43" i="1"/>
  <c r="O47" i="1"/>
  <c r="M47" i="1"/>
  <c r="O58" i="1"/>
  <c r="M58" i="1"/>
  <c r="O62" i="1"/>
  <c r="M62" i="1"/>
  <c r="O66" i="1"/>
  <c r="M66" i="1"/>
  <c r="O75" i="1"/>
  <c r="M75" i="1"/>
  <c r="L50" i="1"/>
  <c r="L53" i="1" s="1"/>
  <c r="L68" i="1"/>
  <c r="L71" i="1" s="1"/>
  <c r="O126" i="1"/>
  <c r="O128" i="1" s="1"/>
  <c r="P124" i="1"/>
  <c r="P103" i="1"/>
  <c r="P123" i="1"/>
  <c r="P101" i="1"/>
  <c r="P104" i="1"/>
  <c r="P121" i="1"/>
  <c r="P125" i="1"/>
  <c r="P102" i="1"/>
  <c r="P105" i="1"/>
  <c r="P122" i="1"/>
  <c r="O106" i="1"/>
  <c r="O117" i="1" s="1"/>
  <c r="M106" i="1"/>
  <c r="M117" i="1" s="1"/>
  <c r="L19" i="1"/>
  <c r="L28" i="1" s="1"/>
  <c r="L78" i="1"/>
  <c r="L80" i="1" s="1"/>
  <c r="M126" i="1"/>
  <c r="M128" i="1" s="1"/>
  <c r="K147" i="1"/>
  <c r="K149" i="1" s="1"/>
  <c r="G147" i="1"/>
  <c r="G149" i="1" s="1"/>
  <c r="I147" i="1"/>
  <c r="I149" i="1" s="1"/>
  <c r="G68" i="1"/>
  <c r="G71" i="1" s="1"/>
  <c r="G50" i="1"/>
  <c r="G78" i="1"/>
  <c r="G80" i="1" s="1"/>
  <c r="B17" i="2" s="1"/>
  <c r="K68" i="1"/>
  <c r="K71" i="1" s="1"/>
  <c r="I68" i="1"/>
  <c r="I71" i="1" s="1"/>
  <c r="I78" i="1"/>
  <c r="I80" i="1" s="1"/>
  <c r="C17" i="2" s="1"/>
  <c r="K106" i="1"/>
  <c r="K117" i="1" s="1"/>
  <c r="K50" i="1"/>
  <c r="K78" i="1"/>
  <c r="K80" i="1" s="1"/>
  <c r="D17" i="2" s="1"/>
  <c r="I106" i="1"/>
  <c r="I117" i="1" s="1"/>
  <c r="P117" i="1" l="1"/>
  <c r="E17" i="2"/>
  <c r="E23" i="2"/>
  <c r="C15" i="2"/>
  <c r="D15" i="2"/>
  <c r="B15" i="2"/>
  <c r="G53" i="1"/>
  <c r="B13" i="2" s="1"/>
  <c r="K53" i="1"/>
  <c r="D13" i="2" s="1"/>
  <c r="O147" i="1"/>
  <c r="O149" i="1" s="1"/>
  <c r="M50" i="1"/>
  <c r="M53" i="1" s="1"/>
  <c r="P126" i="1"/>
  <c r="P128" i="1" s="1"/>
  <c r="P106" i="1"/>
  <c r="P61" i="1"/>
  <c r="P146" i="1"/>
  <c r="P74" i="1"/>
  <c r="P49" i="1"/>
  <c r="P77" i="1"/>
  <c r="P65" i="1"/>
  <c r="P75" i="1"/>
  <c r="P64" i="1"/>
  <c r="P63" i="1"/>
  <c r="P76" i="1"/>
  <c r="P48" i="1"/>
  <c r="P47" i="1"/>
  <c r="P66" i="1"/>
  <c r="P41" i="1"/>
  <c r="O68" i="1"/>
  <c r="O71" i="1" s="1"/>
  <c r="O78" i="1"/>
  <c r="O80" i="1" s="1"/>
  <c r="P42" i="1"/>
  <c r="P45" i="1"/>
  <c r="P57" i="1"/>
  <c r="P58" i="1"/>
  <c r="P67" i="1"/>
  <c r="P46" i="1"/>
  <c r="P59" i="1"/>
  <c r="P145" i="1"/>
  <c r="P44" i="1"/>
  <c r="P62" i="1"/>
  <c r="P144" i="1"/>
  <c r="P60" i="1"/>
  <c r="P43" i="1"/>
  <c r="M78" i="1"/>
  <c r="I50" i="1"/>
  <c r="I53" i="1" s="1"/>
  <c r="M147" i="1"/>
  <c r="M149" i="1" s="1"/>
  <c r="M68" i="1"/>
  <c r="M71" i="1" s="1"/>
  <c r="K130" i="1"/>
  <c r="G15" i="2" l="1"/>
  <c r="E15" i="2"/>
  <c r="G13" i="2"/>
  <c r="O130" i="1"/>
  <c r="P147" i="1"/>
  <c r="M80" i="1"/>
  <c r="P78" i="1"/>
  <c r="P68" i="1"/>
  <c r="O50" i="1"/>
  <c r="O53" i="1" s="1"/>
  <c r="C13" i="2"/>
  <c r="E13" i="2" s="1"/>
  <c r="M155" i="1" l="1"/>
  <c r="O155" i="1"/>
  <c r="P95" i="1"/>
  <c r="P50" i="1"/>
  <c r="P71" i="1"/>
  <c r="G17" i="2"/>
  <c r="H17" i="2" s="1"/>
  <c r="P80" i="1"/>
  <c r="B31" i="2"/>
  <c r="H23" i="2"/>
  <c r="C31" i="2"/>
  <c r="D31" i="2"/>
  <c r="E31" i="2" l="1"/>
  <c r="H13" i="2"/>
  <c r="H15" i="2"/>
  <c r="P53" i="1"/>
  <c r="G31" i="2"/>
  <c r="H31" i="2" l="1"/>
  <c r="K19" i="1" l="1"/>
  <c r="I19" i="1"/>
  <c r="I28" i="1" l="1"/>
  <c r="I32" i="1"/>
  <c r="I34" i="1" s="1"/>
  <c r="K28" i="1"/>
  <c r="K32" i="1"/>
  <c r="K34" i="1" s="1"/>
  <c r="P16" i="1"/>
  <c r="P12" i="1"/>
  <c r="P15" i="1"/>
  <c r="P13" i="1"/>
  <c r="O19" i="1"/>
  <c r="O28" i="1" s="1"/>
  <c r="P17" i="1"/>
  <c r="P18" i="1"/>
  <c r="M19" i="1"/>
  <c r="M28" i="1" s="1"/>
  <c r="P14" i="1"/>
  <c r="P28" i="1" l="1"/>
  <c r="D9" i="2"/>
  <c r="M32" i="1"/>
  <c r="M34" i="1" s="1"/>
  <c r="O32" i="1"/>
  <c r="O34" i="1" s="1"/>
  <c r="C25" i="2"/>
  <c r="D25" i="2"/>
  <c r="B9" i="2"/>
  <c r="P19" i="1"/>
  <c r="C9" i="2"/>
  <c r="I36" i="1"/>
  <c r="I150" i="1" s="1"/>
  <c r="K36" i="1"/>
  <c r="K150" i="1" s="1"/>
  <c r="P34" i="1" l="1"/>
  <c r="E9" i="2"/>
  <c r="P32" i="1"/>
  <c r="O36" i="1"/>
  <c r="O150" i="1" s="1"/>
  <c r="C29" i="2"/>
  <c r="M36" i="1"/>
  <c r="M150" i="1" s="1"/>
  <c r="B25" i="2"/>
  <c r="E25" i="2" s="1"/>
  <c r="D11" i="2" l="1"/>
  <c r="D27" i="2" s="1"/>
  <c r="D29" i="2"/>
  <c r="B11" i="2"/>
  <c r="C11" i="2"/>
  <c r="G9" i="2"/>
  <c r="O153" i="1" l="1"/>
  <c r="E11" i="2"/>
  <c r="B30" i="2"/>
  <c r="M153" i="1"/>
  <c r="P149" i="1"/>
  <c r="B29" i="2"/>
  <c r="C27" i="2"/>
  <c r="G25" i="2"/>
  <c r="G156" i="1"/>
  <c r="G158" i="1" s="1"/>
  <c r="C30" i="2" l="1"/>
  <c r="C32" i="2" s="1"/>
  <c r="C34" i="2" s="1"/>
  <c r="I156" i="1"/>
  <c r="I158" i="1" s="1"/>
  <c r="B32" i="2"/>
  <c r="E29" i="2"/>
  <c r="P36" i="1"/>
  <c r="H9" i="2"/>
  <c r="P153" i="1"/>
  <c r="P155" i="1"/>
  <c r="H25" i="2"/>
  <c r="G29" i="2"/>
  <c r="D5" i="5" l="1"/>
  <c r="O154" i="1" l="1"/>
  <c r="K156" i="1"/>
  <c r="K158" i="1" s="1"/>
  <c r="D30" i="2"/>
  <c r="E30" i="2" s="1"/>
  <c r="M154" i="1"/>
  <c r="G11" i="2"/>
  <c r="D32" i="2" l="1"/>
  <c r="D34" i="2" s="1"/>
  <c r="H11" i="2"/>
  <c r="P154" i="1"/>
  <c r="O156" i="1"/>
  <c r="M156" i="1"/>
  <c r="G30" i="2"/>
  <c r="B34" i="2" l="1"/>
  <c r="E27" i="2"/>
  <c r="O158" i="1"/>
  <c r="P156" i="1"/>
  <c r="H30" i="2"/>
  <c r="G32" i="2"/>
  <c r="E32" i="2" l="1"/>
  <c r="H29" i="2"/>
  <c r="H32" i="2" l="1"/>
  <c r="E34" i="2"/>
  <c r="P130" i="1" l="1"/>
  <c r="H21" i="2" l="1"/>
  <c r="M158" i="1"/>
  <c r="P150" i="1" l="1"/>
  <c r="G27" i="2"/>
  <c r="H27" i="2" s="1"/>
  <c r="P158" i="1"/>
  <c r="G34" i="2"/>
  <c r="H34"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owssvr" type="5" refreshedVersion="5" minRefreshableVersion="3" deleted="1" saveData="1">
    <dbPr connection="" command="" commandType="5"/>
  </connection>
</connections>
</file>

<file path=xl/sharedStrings.xml><?xml version="1.0" encoding="utf-8"?>
<sst xmlns="http://schemas.openxmlformats.org/spreadsheetml/2006/main" count="914" uniqueCount="505">
  <si>
    <t>YEAR 1</t>
  </si>
  <si>
    <t>YEAR 2</t>
  </si>
  <si>
    <t>YEAR 3</t>
  </si>
  <si>
    <t>TOTAL</t>
  </si>
  <si>
    <t>LINE ITEMS</t>
  </si>
  <si>
    <t>COSTS</t>
  </si>
  <si>
    <t>AMOUNT</t>
  </si>
  <si>
    <t xml:space="preserve"> </t>
  </si>
  <si>
    <t>TOTAL INDIRECT COSTS</t>
  </si>
  <si>
    <t>Printers</t>
  </si>
  <si>
    <t>Photocopier</t>
  </si>
  <si>
    <t>Communications</t>
  </si>
  <si>
    <t>Support Staff</t>
  </si>
  <si>
    <t>INFLATION</t>
  </si>
  <si>
    <t>.</t>
  </si>
  <si>
    <t>Legal Services</t>
  </si>
  <si>
    <t>Postage/Express Fees</t>
  </si>
  <si>
    <t>Meeting Expenses</t>
  </si>
  <si>
    <t>Home Office Coordination</t>
  </si>
  <si>
    <t>Position 1 Title</t>
  </si>
  <si>
    <t>Position 2 Title</t>
  </si>
  <si>
    <t>Position 3 Title</t>
  </si>
  <si>
    <t>Position 4 Title</t>
  </si>
  <si>
    <t>Position 5 Title</t>
  </si>
  <si>
    <t>Inflation Rates</t>
  </si>
  <si>
    <t xml:space="preserve">Formulas using range names are used in the budget to calculate an increase in multi-year projects. </t>
  </si>
  <si>
    <t>Fringe Benefits - US STAFF</t>
  </si>
  <si>
    <t>SUBTOTAL US FRINGE BENEFITS</t>
  </si>
  <si>
    <t>TOTAL FRINGE BENEFITS</t>
  </si>
  <si>
    <t>Project Information</t>
  </si>
  <si>
    <t>Project Name:</t>
  </si>
  <si>
    <t>Project Start Date:</t>
  </si>
  <si>
    <t>Project End Date:</t>
  </si>
  <si>
    <t>ABC</t>
  </si>
  <si>
    <t>Summary Budget</t>
  </si>
  <si>
    <t>I.PERSONNEL</t>
  </si>
  <si>
    <t>Total</t>
  </si>
  <si>
    <t>III. TRAVEL</t>
  </si>
  <si>
    <t>IV.EQUIPMENT</t>
  </si>
  <si>
    <t>V.SUPPLIES</t>
  </si>
  <si>
    <t>Consultant Services</t>
  </si>
  <si>
    <t>Account #</t>
  </si>
  <si>
    <t>Account Name</t>
  </si>
  <si>
    <t>Account Description</t>
  </si>
  <si>
    <t>Item Type</t>
  </si>
  <si>
    <t>Path</t>
  </si>
  <si>
    <t>14030</t>
  </si>
  <si>
    <t>Field Advances</t>
  </si>
  <si>
    <t>Asset account for recording funds advanced at field office locations.  Advances should be cleared and booked to appropriate expense accounts when proper receipt documentation is acquired.</t>
  </si>
  <si>
    <t>Item</t>
  </si>
  <si>
    <t>FinanceAccounting/Lists/Chart of Accounts</t>
  </si>
  <si>
    <t>20001</t>
  </si>
  <si>
    <t>Field Office Liabilities</t>
  </si>
  <si>
    <t>Liability account for recording amounts due but not yet paid at field office locations such as payroll taxes, vendor withholding taxes, etc.  As the liabilities are paid, adjustment should be made to record the payment(s) as expense(s).</t>
  </si>
  <si>
    <t>20005</t>
  </si>
  <si>
    <t>Field Office Vacation Liabilities</t>
  </si>
  <si>
    <t xml:space="preserve">Liability account for recording accrued (but not yet paid) vacation for field staff.  As vacation is used or more accrued, adjustments should be made to record the actual vacation expense as a fringe benefit.  </t>
  </si>
  <si>
    <t>20603</t>
  </si>
  <si>
    <t>Field Office Severance Liabilities</t>
  </si>
  <si>
    <t>Liability account for recording accrued (but not yet paid) severance or gratuity for field staff that will be payable upon termination.  Liability should be cleared as staff are paid at departure or when the liability is deemed to not be payable.</t>
  </si>
  <si>
    <t>50105</t>
  </si>
  <si>
    <t>IN-COUNTRY STAFF SALARIES</t>
  </si>
  <si>
    <t>Technical Salaries not considered ODC (generate both G&amp;A and Overhead indirect rates)</t>
  </si>
  <si>
    <t>50298</t>
  </si>
  <si>
    <t>IN COUNTRY FRINGE</t>
  </si>
  <si>
    <t>Fringes for Technical Staff not considered ODC (generate both G&amp;A and Overhead indirect rates)</t>
  </si>
  <si>
    <t>50302</t>
  </si>
  <si>
    <t>HOUSING ALLOWANCE</t>
  </si>
  <si>
    <t>Allowance paid per US government guidelines for foreign housing costs</t>
  </si>
  <si>
    <t>50303</t>
  </si>
  <si>
    <t>EDUCATION ALLOWANCE</t>
  </si>
  <si>
    <t>Allowance paid per US government guidelines for dependent education costs</t>
  </si>
  <si>
    <t>50304</t>
  </si>
  <si>
    <t>VAC/HOME LEAVE TRAVEL</t>
  </si>
  <si>
    <t>Costs incurred for vacation and leave travel for foreign posted staff</t>
  </si>
  <si>
    <t>50305</t>
  </si>
  <si>
    <t>TAX ALLOWANCE</t>
  </si>
  <si>
    <t xml:space="preserve">Allowance paid per Winrock policy for foreign taxes  </t>
  </si>
  <si>
    <t>50306</t>
  </si>
  <si>
    <t>SPOUSE TRAVEL ALLOWANCE</t>
  </si>
  <si>
    <t>Allowance paid per HR policy for spouse travel (reimbursed at actual costs)</t>
  </si>
  <si>
    <t>50307</t>
  </si>
  <si>
    <t>TEMPORARY ACCOMMODATIONS</t>
  </si>
  <si>
    <t>Costs for temporary accommodations for posted staff in foreign location</t>
  </si>
  <si>
    <t>50308</t>
  </si>
  <si>
    <t>RELOCATION EXPENSES</t>
  </si>
  <si>
    <t>Costs paid to third party for moving and storage or reimbursement to employee for costs</t>
  </si>
  <si>
    <t>50313</t>
  </si>
  <si>
    <t>EDUCATION TRAVEL ALLOWANCE</t>
  </si>
  <si>
    <t>provided for travel expense of children attending college away from post and who are under 23 years old</t>
  </si>
  <si>
    <t>50401</t>
  </si>
  <si>
    <t>CONSULTANT FEES - IND</t>
  </si>
  <si>
    <t>Payments made to individuals for professional services for which a properly executed consultant agreement is on file (will receive 1099)</t>
  </si>
  <si>
    <t>50402</t>
  </si>
  <si>
    <t>CONSULTANT FEES - FIRM</t>
  </si>
  <si>
    <t>Payments made to firms (including universities) for profession services for which a properly executed consultant agreement is on file (does not include subcontractors)</t>
  </si>
  <si>
    <t>50406</t>
  </si>
  <si>
    <t>ACCOUNTING/AUDITING SER</t>
  </si>
  <si>
    <t>Fees paid to outside/independent accounting firms</t>
  </si>
  <si>
    <t>50408</t>
  </si>
  <si>
    <t>LEGAL SERVICES</t>
  </si>
  <si>
    <t>Fees paid to attorneys and monthly retainers</t>
  </si>
  <si>
    <t>50504</t>
  </si>
  <si>
    <t>NORTH AMERICAN AIRFARE</t>
  </si>
  <si>
    <t>Air travel where both origin and destination are within North America (US, Canada, Mexico) for the full length of the trip</t>
  </si>
  <si>
    <t>50505</t>
  </si>
  <si>
    <t>NORTH AMERICAN PER DIEM</t>
  </si>
  <si>
    <t>Hotel and M&amp;IE (Per Diem) for travel where both origin and destination are within North America for the full length of the trip</t>
  </si>
  <si>
    <t>50506</t>
  </si>
  <si>
    <t>NORTH AMERICAN MISCELLANEOUS TRAVEL</t>
  </si>
  <si>
    <t>Taxis, parking, rental cars, visas, inoculations, baggage, and other miscellaneous costs for travel where both origin and destination are within North America for the full length of the trip</t>
  </si>
  <si>
    <t>50507</t>
  </si>
  <si>
    <t>INTERNATIONAL AIRFARE</t>
  </si>
  <si>
    <t>Air travel between more than one country.  Does not apply to travel where destination and point of origin are within North America. - may require prior approval by agency</t>
  </si>
  <si>
    <t>50508</t>
  </si>
  <si>
    <t>INTERNATIONAL PER DIEM</t>
  </si>
  <si>
    <t>Hotel and M&amp;IE (Per Diem) for travel between more than one country.  Does not apply to travel where destination and point of origin are within North America - may require prior approval by agency</t>
  </si>
  <si>
    <t>50509</t>
  </si>
  <si>
    <t>INTERNATIONAL MISCELLANEOUS TRAVEL</t>
  </si>
  <si>
    <t xml:space="preserve">Taxis, parking, rental cars, visas, inoculations, baggage, and other miscellaneous costs for travel between more than one country.  Does not apply to travel where destination and point of origin are within North America. -may require prior approval </t>
  </si>
  <si>
    <t>50510</t>
  </si>
  <si>
    <t>IN-COUNTRY AIRFARE</t>
  </si>
  <si>
    <t>Air travel within one country, excluding North American countries</t>
  </si>
  <si>
    <t>50511</t>
  </si>
  <si>
    <t>IN-COUNTRY PER DIEM</t>
  </si>
  <si>
    <t>Hotel and M&amp;IE (Per Diem) for trips within one country, excluding North American countries</t>
  </si>
  <si>
    <t>50512</t>
  </si>
  <si>
    <t>IN-COUNTRY MISCELLANEOUS TRAVEL</t>
  </si>
  <si>
    <t>Taxis, parking, rental cars, visas, inoculations, baggage, and other miscellaneous costs for travel within one country, excluding North American countries</t>
  </si>
  <si>
    <t>50601</t>
  </si>
  <si>
    <t>FELLOW TUITION &amp; FEES</t>
  </si>
  <si>
    <t>Tuition and fees paid to fellow</t>
  </si>
  <si>
    <t>50602</t>
  </si>
  <si>
    <t>FELLOW STIPEND</t>
  </si>
  <si>
    <t>Stipend paid to fellow</t>
  </si>
  <si>
    <t>50603</t>
  </si>
  <si>
    <t>FELLOW TRAVEL TO/FROM</t>
  </si>
  <si>
    <t>Travel to/from university paid to fellow</t>
  </si>
  <si>
    <t>50604</t>
  </si>
  <si>
    <t>FELLOW MISC ALLOW</t>
  </si>
  <si>
    <t>Miscellaneous allowances paid to fellow</t>
  </si>
  <si>
    <t>50605</t>
  </si>
  <si>
    <t>FELLOW INSURANCE</t>
  </si>
  <si>
    <t>Insurance costs paid on behalf of fellow</t>
  </si>
  <si>
    <t>50606</t>
  </si>
  <si>
    <t>FELLOW FAMILY ALLOWANCE</t>
  </si>
  <si>
    <t>Family allowance paid to fellow</t>
  </si>
  <si>
    <t>50607</t>
  </si>
  <si>
    <t>FELLOW RESEARCH ALLOWANCE</t>
  </si>
  <si>
    <t>Research allowance paid to fellow</t>
  </si>
  <si>
    <t>50608</t>
  </si>
  <si>
    <t>FELLOW BOOK ALLOWANCE</t>
  </si>
  <si>
    <t>Book allowance paid to fellow</t>
  </si>
  <si>
    <t>50609</t>
  </si>
  <si>
    <t>FELLOW BOOK SHIPMENTS</t>
  </si>
  <si>
    <t>Reimbursement or costs incurred for book shipment of fellow</t>
  </si>
  <si>
    <t>50610</t>
  </si>
  <si>
    <t>FELLOW INCOME TAXES</t>
  </si>
  <si>
    <t>Income taxes paid on behalf of fellow</t>
  </si>
  <si>
    <t>50611</t>
  </si>
  <si>
    <t>FELLOW CONFER/MEMBERS</t>
  </si>
  <si>
    <t>Conference costs or membership fees reimbursed to fellow</t>
  </si>
  <si>
    <t>50612</t>
  </si>
  <si>
    <t>FELLOW EQUIPMENT</t>
  </si>
  <si>
    <t>Equipment purchased or reimbursed to fellow</t>
  </si>
  <si>
    <t>50613</t>
  </si>
  <si>
    <t>FELLOW THESIS PREP COST</t>
  </si>
  <si>
    <t>Reimbursement of thesis preparation costs to fellow</t>
  </si>
  <si>
    <t>50614</t>
  </si>
  <si>
    <t>FELLOW PHOTOCOPY ALLOW</t>
  </si>
  <si>
    <t>Allowance paid for copying costs paid to fellow</t>
  </si>
  <si>
    <t>50615</t>
  </si>
  <si>
    <t>FELLOW INTERPRETING COSTS</t>
  </si>
  <si>
    <t>Reimbursement of interpreting costs to fellow</t>
  </si>
  <si>
    <t>50650</t>
  </si>
  <si>
    <t>LOCAL TRAINING WORKSHOP</t>
  </si>
  <si>
    <t xml:space="preserve">Costs incurred for training workshop for non-employees  </t>
  </si>
  <si>
    <t>50651</t>
  </si>
  <si>
    <t xml:space="preserve">
LOCAL TRAINING PARTICIPANT COSTS</t>
  </si>
  <si>
    <t>Reimbursement or payment of participant costs for workshop (excludes employees)</t>
  </si>
  <si>
    <t>50701</t>
  </si>
  <si>
    <t>CORE EQUIPMENT &amp; SHIPPING</t>
  </si>
  <si>
    <t>Costs of equipment and shipping for assets purchased for non-project use</t>
  </si>
  <si>
    <t>50703</t>
  </si>
  <si>
    <t>PROJECT SHIPPING &amp; INSURANCE</t>
  </si>
  <si>
    <t>Shipping and insurance for equipment and supplies purchased for project use</t>
  </si>
  <si>
    <t>50704</t>
  </si>
  <si>
    <t>AUTOMOBILES</t>
  </si>
  <si>
    <t>Purchase (not lease) of a vehicle for project - restricted item that may require prior approval</t>
  </si>
  <si>
    <t>50705</t>
  </si>
  <si>
    <t>MOTORCYCLES</t>
  </si>
  <si>
    <t>Purchase (not lease) of a motorcycle for project - restricted item that may require prior approval</t>
  </si>
  <si>
    <t>50706</t>
  </si>
  <si>
    <t>OTHER NON-EXPENDABLE EQUIPMENT</t>
  </si>
  <si>
    <t>Items &gt;$5,000 under Grants/Cooperative Agreement or &gt;$500 under contract that has useful life more than 1 year</t>
  </si>
  <si>
    <t>50707</t>
  </si>
  <si>
    <t>EXPENDABLE EQUIPMENT</t>
  </si>
  <si>
    <t>Equipment under threshhold for Nonexpendable equipment such as cameras, printers, etc</t>
  </si>
  <si>
    <t>50710</t>
  </si>
  <si>
    <t>VEHICLE LEASE</t>
  </si>
  <si>
    <t>Lease of vehicle for project use</t>
  </si>
  <si>
    <t>50790</t>
  </si>
  <si>
    <t>PROJECT EQUIP DEPR</t>
  </si>
  <si>
    <t>Depreciation incurred by assets held for project use (HQ USE ONLY)</t>
  </si>
  <si>
    <t>50801</t>
  </si>
  <si>
    <t>SUBCONTRACT STAFF COST</t>
  </si>
  <si>
    <t>Staff costs paid to subcontractors</t>
  </si>
  <si>
    <t>50802</t>
  </si>
  <si>
    <t>SUBCONTRACT TRAVEL COSTS</t>
  </si>
  <si>
    <t>Travel costs paid to subcontractors</t>
  </si>
  <si>
    <t>50803</t>
  </si>
  <si>
    <t>SUBCONTRACT OTHER DIRECT COSTS</t>
  </si>
  <si>
    <t>Other direct costs paid to subcontractors</t>
  </si>
  <si>
    <t>50804</t>
  </si>
  <si>
    <t>SUBCONTRACT OVERHEAD COSTS</t>
  </si>
  <si>
    <t>Overhead costs paid to subcontractors</t>
  </si>
  <si>
    <t>50805</t>
  </si>
  <si>
    <t>SUBCONTRACT FIXED FEE COSTS</t>
  </si>
  <si>
    <t>Fixed fee subcontract payments made</t>
  </si>
  <si>
    <t>50850</t>
  </si>
  <si>
    <t>CONSTR MGMT SUB STAFF COSTS</t>
  </si>
  <si>
    <t>Staff costs paid to construction subcontractors</t>
  </si>
  <si>
    <t>50851</t>
  </si>
  <si>
    <t>CONSTR MGMT SUB TRAVEL COSTS</t>
  </si>
  <si>
    <t>Travel costs paid to construction subcontractors</t>
  </si>
  <si>
    <t>50852</t>
  </si>
  <si>
    <t>CONSTR MGMT SUB ODC COSTS</t>
  </si>
  <si>
    <t>Other direct costs paid to construction subcontractors</t>
  </si>
  <si>
    <t>50853</t>
  </si>
  <si>
    <t>CONSTR MGMT SUB EQUIPMENT COST</t>
  </si>
  <si>
    <t>Overhead costs paid to construction subcontractors</t>
  </si>
  <si>
    <t>50854</t>
  </si>
  <si>
    <t>CONSTR MGMT SUB INDIRECT COSTS</t>
  </si>
  <si>
    <t>Fixed fee construction subcontract payments made</t>
  </si>
  <si>
    <t>50890</t>
  </si>
  <si>
    <t>SUBGRANTS</t>
  </si>
  <si>
    <t>Reimbursement of costs paid to subgrantees</t>
  </si>
  <si>
    <t>50901</t>
  </si>
  <si>
    <t>IN-COUNTRY ODC STAFF SALARIES</t>
  </si>
  <si>
    <t>Non-technical Salaries (generate only G&amp;A indirect rate)</t>
  </si>
  <si>
    <t>50902</t>
  </si>
  <si>
    <t>IN-COUNTRY ODC STAFF FRINGES</t>
  </si>
  <si>
    <t>Non-technical Fringes (generate only G&amp;A indirect rate)</t>
  </si>
  <si>
    <t>50903</t>
  </si>
  <si>
    <t>WI GRANTS MANAGEMENT</t>
  </si>
  <si>
    <t>Costs paid to subrecipeint for grants managed by WI</t>
  </si>
  <si>
    <t>50904</t>
  </si>
  <si>
    <t>AGENCY TEMP EMPLOYMENT</t>
  </si>
  <si>
    <t>Cost of agency provided temporary employees</t>
  </si>
  <si>
    <t>50905</t>
  </si>
  <si>
    <t>SECURITY SERVICES</t>
  </si>
  <si>
    <t>Costs of outside security services (not including salary of Winrock employees)</t>
  </si>
  <si>
    <t>50906</t>
  </si>
  <si>
    <t>RECRUIT &amp; EMP AGENCY FEES</t>
  </si>
  <si>
    <t>Cost of employee selection services, position announcements, etc.</t>
  </si>
  <si>
    <t>50907</t>
  </si>
  <si>
    <t xml:space="preserve">
OFFICE SUPPLIES/SERVICES</t>
  </si>
  <si>
    <t>Disposable supplies and expendable items as well as services to repair office and computer equipment (not covered under maintanence contracts).  Also included are translation fees.</t>
  </si>
  <si>
    <t>50908</t>
  </si>
  <si>
    <t>POSTAGE/EXPRESS FEES</t>
  </si>
  <si>
    <t>Postage, meter refills, postal services, express mail services</t>
  </si>
  <si>
    <t>50909</t>
  </si>
  <si>
    <t xml:space="preserve">
COMMUNICATIONS</t>
  </si>
  <si>
    <t>Reimbursements and payments for telephone, cell phone, DSL &amp; internet services</t>
  </si>
  <si>
    <t>50910</t>
  </si>
  <si>
    <t xml:space="preserve">
REFERENCE MATERIALS &amp; SUBSCRIPTIONS</t>
  </si>
  <si>
    <t>Books, reference materials, copies, reprints, periodical subscriptions, technical printed material or publications</t>
  </si>
  <si>
    <t>50911</t>
  </si>
  <si>
    <t>REGISTRATION &amp; MEMBERSHIP</t>
  </si>
  <si>
    <t>Professional meetings, seminars, organizational sponsored dues</t>
  </si>
  <si>
    <t>50912</t>
  </si>
  <si>
    <t>INSTITUTIONAL MEMBERSHIP</t>
  </si>
  <si>
    <t>50913</t>
  </si>
  <si>
    <t>AUDIOVISUAL SERV/SUPP</t>
  </si>
  <si>
    <t>Films, video tapes, processing</t>
  </si>
  <si>
    <t>50914</t>
  </si>
  <si>
    <t>PRINTING &amp; COMPOSITION</t>
  </si>
  <si>
    <t>Costs of newsletters, annual reports, printed technical reports (WI initiated)</t>
  </si>
  <si>
    <t>50915</t>
  </si>
  <si>
    <t>BANKING AND SERVICE CHARGES</t>
  </si>
  <si>
    <t>Bank account fees, wire charges, NSF charges</t>
  </si>
  <si>
    <t>50916</t>
  </si>
  <si>
    <t>INSURANCE - LIABILITY, GEN COV</t>
  </si>
  <si>
    <t>General insurance coverage; property, liability, vehicle</t>
  </si>
  <si>
    <t>50917</t>
  </si>
  <si>
    <t>INSURANCE - CONSULTANT COVERAGE</t>
  </si>
  <si>
    <t>Winrock required coverage; FWC, DBA, foreign liability</t>
  </si>
  <si>
    <t>50918</t>
  </si>
  <si>
    <t>INSURANCE - MEDEX</t>
  </si>
  <si>
    <t>Medical evacuation insurance coverage</t>
  </si>
  <si>
    <t>50919</t>
  </si>
  <si>
    <t>OFFICE LEASE</t>
  </si>
  <si>
    <t>Long term leases for office space</t>
  </si>
  <si>
    <t>50920</t>
  </si>
  <si>
    <t xml:space="preserve">
RENT &amp; UTILITIES</t>
  </si>
  <si>
    <t>Rent (not including long term lease costs) and utility costs (electricity, gas, propane, kerosene)</t>
  </si>
  <si>
    <t>50921</t>
  </si>
  <si>
    <t>EQUIPMENT LEASE</t>
  </si>
  <si>
    <t>Lease of office equipment</t>
  </si>
  <si>
    <t>50922</t>
  </si>
  <si>
    <t>MAINTENANCE CONTRACTS</t>
  </si>
  <si>
    <t>Monthly service agreements for equipment</t>
  </si>
  <si>
    <t>50923</t>
  </si>
  <si>
    <t>HOUSEKEEPING/MAINTENANCE</t>
  </si>
  <si>
    <t>Custodial costs incurred and minor repairs and maintenance</t>
  </si>
  <si>
    <t>50924</t>
  </si>
  <si>
    <t>GASOLINE &amp; OIL, VEHICLE MAINT</t>
  </si>
  <si>
    <t>Costs of vehicle maintenance and operation</t>
  </si>
  <si>
    <t>50925</t>
  </si>
  <si>
    <t>MEETING EXPENSES</t>
  </si>
  <si>
    <t>50926</t>
  </si>
  <si>
    <t>STAFF RELATIONS</t>
  </si>
  <si>
    <t>Cost of staff appreciation functions, Holiday parties, staff meeting expenses</t>
  </si>
  <si>
    <t>50927</t>
  </si>
  <si>
    <t xml:space="preserve">
IN-SERVICE TRAINING</t>
  </si>
  <si>
    <t>Staff training and development costs such as retreats (not including airfare), in-house training</t>
  </si>
  <si>
    <t>50928</t>
  </si>
  <si>
    <t xml:space="preserve">
STAFF TRAINING/TRAVEL/TUITION</t>
  </si>
  <si>
    <t>Reimbursement to staff for training seminars, travel cost (not including airfare), and course tuition (as approved by HR)</t>
  </si>
  <si>
    <t>50929</t>
  </si>
  <si>
    <t xml:space="preserve">
TAXES AND LICENSES</t>
  </si>
  <si>
    <t>Property taxes, VAT taxes, vehicle and other business licenses.  Included are local registration fees.</t>
  </si>
  <si>
    <t>50932</t>
  </si>
  <si>
    <t>VAT Taxes and VAT Tax Refunds</t>
  </si>
  <si>
    <t>VAT Taxes &amp; refunds of VAT Taxes</t>
  </si>
  <si>
    <t>50935</t>
  </si>
  <si>
    <t>BRANDING AND MARKING</t>
  </si>
  <si>
    <t>Costs associated with implementing a proper branding and marking plan per federal guidance</t>
  </si>
  <si>
    <t>50936</t>
  </si>
  <si>
    <t>WEBSITE DEVELOPMENT</t>
  </si>
  <si>
    <t>Costs associated with website development necessary for a particular project (not institutional website)</t>
  </si>
  <si>
    <t>50937</t>
  </si>
  <si>
    <t xml:space="preserve">HONORARIUM </t>
  </si>
  <si>
    <t>Not to exceed $500, paid as a token gift for speakers, judges, panel members, etc.</t>
  </si>
  <si>
    <t>59901</t>
  </si>
  <si>
    <t>ALCOHOLIC BEVERAGES</t>
  </si>
  <si>
    <t>UNALLOWABLE - Costs of alcoholic beverages for meetings and functions</t>
  </si>
  <si>
    <t>59902</t>
  </si>
  <si>
    <r>
      <t xml:space="preserve">
</t>
    </r>
    <r>
      <rPr>
        <b/>
        <sz val="11"/>
        <color theme="1"/>
        <rFont val="Calibri"/>
        <family val="2"/>
      </rPr>
      <t>PUBLIC RELATIONS</t>
    </r>
  </si>
  <si>
    <t>UNALLOWABLE - Costs of general receptions for the public including invitations, food (not including alcohol), and promotional gifts</t>
  </si>
  <si>
    <t>59905</t>
  </si>
  <si>
    <t>MEMBERSHIP FEE - SOCIAL</t>
  </si>
  <si>
    <t>UNALLOWABLE - Cost of membership in non-professional or social organization</t>
  </si>
  <si>
    <t>59909</t>
  </si>
  <si>
    <t>LOBBYING EXPENSE</t>
  </si>
  <si>
    <t>UNALLOWABLE - Fees for attempts to influence legislators (or those who work with them) to support or oppose the enactment of some legislation</t>
  </si>
  <si>
    <t>59910</t>
  </si>
  <si>
    <t>ENTERTAINMENT EXPENSE</t>
  </si>
  <si>
    <t xml:space="preserve">UNALLOWABLE - </t>
  </si>
  <si>
    <t>59911</t>
  </si>
  <si>
    <t>UNALLOWABLE SUBSCRIPTIONS</t>
  </si>
  <si>
    <t>59912</t>
  </si>
  <si>
    <t>UNALLOWABLE PROFESSIONAL FEES</t>
  </si>
  <si>
    <t>59913</t>
  </si>
  <si>
    <t xml:space="preserve">DONATIONS OR CONTRIBUTIONS </t>
  </si>
  <si>
    <t>59914</t>
  </si>
  <si>
    <t>UNALLOWABLE TRAVEL EXPENSES</t>
  </si>
  <si>
    <t>59915</t>
  </si>
  <si>
    <t>OTHER UNALLOWABLE EXPENSES</t>
  </si>
  <si>
    <t>UNALLOWABLE</t>
  </si>
  <si>
    <t>59916</t>
  </si>
  <si>
    <t>FINES AND PENALTIES</t>
  </si>
  <si>
    <t>Accounting &amp; Auditing Services</t>
  </si>
  <si>
    <t>Other Consulting Services ( Please specify)</t>
  </si>
  <si>
    <t>TOTAL CONSULTANTS</t>
  </si>
  <si>
    <t>Grant 1</t>
  </si>
  <si>
    <t>Grant 2</t>
  </si>
  <si>
    <t>Grant 3</t>
  </si>
  <si>
    <t>Grant 4</t>
  </si>
  <si>
    <t>Grant 5</t>
  </si>
  <si>
    <t>SUBTOTAL GRANTS</t>
  </si>
  <si>
    <t>Subaward/subcontract 1</t>
  </si>
  <si>
    <t>Subaward/subcontract 2</t>
  </si>
  <si>
    <t>Subaward/subcontract 3</t>
  </si>
  <si>
    <t>Subaward/subcontract 4</t>
  </si>
  <si>
    <t>Subaward/subcontract 5</t>
  </si>
  <si>
    <t>Computer Software</t>
  </si>
  <si>
    <t>Cameras</t>
  </si>
  <si>
    <t>Other- Please specify</t>
  </si>
  <si>
    <t>US</t>
  </si>
  <si>
    <t>UNIT TYPE</t>
  </si>
  <si>
    <t>day</t>
  </si>
  <si>
    <t>unit</t>
  </si>
  <si>
    <t>month</t>
  </si>
  <si>
    <t>Local Transportation</t>
  </si>
  <si>
    <t>Origin/Destination</t>
  </si>
  <si>
    <t>RT</t>
  </si>
  <si>
    <t>North American Per Diem</t>
  </si>
  <si>
    <t>North American Misc. Travel</t>
  </si>
  <si>
    <t>SUBTOTAL NORTH AMERICAN TRAVEL</t>
  </si>
  <si>
    <t>TOTAL TRAVEL</t>
  </si>
  <si>
    <t>V. SUPPLIES</t>
  </si>
  <si>
    <t>Other - Please specify</t>
  </si>
  <si>
    <t>SUBTOTAL SUPPLIES</t>
  </si>
  <si>
    <t>TOTAL SUPPLIES</t>
  </si>
  <si>
    <t>VI. CONSULTANTS</t>
  </si>
  <si>
    <t>ADDITIONAL INFORMATION</t>
  </si>
  <si>
    <t>Names of the Personnel</t>
  </si>
  <si>
    <t>SUBTOTAL INDIRECT COSTS</t>
  </si>
  <si>
    <t>UNIT COST</t>
  </si>
  <si>
    <t># of UNITS</t>
  </si>
  <si>
    <t>SUBTOTAL HOME OFFICE SUPPORT</t>
  </si>
  <si>
    <t>HOME OFFICE OPERATING EXPENSES</t>
  </si>
  <si>
    <t>SUBTOTAL HOME OFFICE OPERATING EXPENSES</t>
  </si>
  <si>
    <t>TOTAL OTHER</t>
  </si>
  <si>
    <t xml:space="preserve">TOTAL </t>
  </si>
  <si>
    <t>TOTAL AMOUNT</t>
  </si>
  <si>
    <t>CHECK</t>
  </si>
  <si>
    <t>Detailed Budget</t>
  </si>
  <si>
    <t>Difference</t>
  </si>
  <si>
    <t>COST CATEGORY</t>
  </si>
  <si>
    <t>Unit Cost</t>
  </si>
  <si>
    <t>Days</t>
  </si>
  <si>
    <t># of Units 
(Participants)</t>
  </si>
  <si>
    <t>Per Diem - Lodging</t>
  </si>
  <si>
    <t>Per Diem - M&amp;IE</t>
  </si>
  <si>
    <t>Registration</t>
  </si>
  <si>
    <t>One-time trainer fee</t>
  </si>
  <si>
    <t>Consultant training costs</t>
  </si>
  <si>
    <t>Facilities Cost</t>
  </si>
  <si>
    <t>Equipment Rental</t>
  </si>
  <si>
    <t>Materials &amp; Supplies</t>
  </si>
  <si>
    <t>Advertisements</t>
  </si>
  <si>
    <t>Meals Daily (if not per diem)</t>
  </si>
  <si>
    <t>Refreshments</t>
  </si>
  <si>
    <t>Please copy paste the tables if additional activities are needed</t>
  </si>
  <si>
    <t>SUBTOTAL DIRECT CHARGES</t>
  </si>
  <si>
    <t>GRAND TOTAL</t>
  </si>
  <si>
    <t>Please input data only in cells highlighted in yellow</t>
  </si>
  <si>
    <t>DETAILED BUDGET</t>
  </si>
  <si>
    <t>uslaborinflation_yr2</t>
  </si>
  <si>
    <t>uslaborinflation_yr3</t>
  </si>
  <si>
    <t>uslaborinflation_yr4</t>
  </si>
  <si>
    <t>uslaborinflation_yr5</t>
  </si>
  <si>
    <t>usnonlaborinflation_yr2</t>
  </si>
  <si>
    <t>usnonlaborinflation_yr3</t>
  </si>
  <si>
    <t>usnonlaborinflation_yr4</t>
  </si>
  <si>
    <t>usnonlaborinflation_yr5</t>
  </si>
  <si>
    <t xml:space="preserve"> TRAINING DETAILS</t>
  </si>
  <si>
    <t>TRAINING 1</t>
  </si>
  <si>
    <t>DESCRIPTION</t>
  </si>
  <si>
    <t>TRAINING 2</t>
  </si>
  <si>
    <t xml:space="preserve"> DESCRPTION</t>
  </si>
  <si>
    <t xml:space="preserve"> Total</t>
  </si>
  <si>
    <t>B. US FRINGE BENEFITS</t>
  </si>
  <si>
    <t>A. HOME OFFICE SUPPORT</t>
  </si>
  <si>
    <t>C. NORTH AMERICAN TRAVEL</t>
  </si>
  <si>
    <t>D. EXPENDABLE EQUIPMENT</t>
  </si>
  <si>
    <t>G. GRANTS</t>
  </si>
  <si>
    <t>H. SUBAWARDS/SUBCONTRACTS</t>
  </si>
  <si>
    <t>RT- North American Airfare( Position Title/Name of the traveler)</t>
  </si>
  <si>
    <t>TOTAL PERSONNEL</t>
  </si>
  <si>
    <t>IV. EQUIPMENT</t>
  </si>
  <si>
    <t>Please See Tab Training Detail for detailed cost inputs for each training</t>
  </si>
  <si>
    <t>Trainings/Conf./Meetings</t>
  </si>
  <si>
    <t>I. TRAINING/CONFERENCES/MEETINGS</t>
  </si>
  <si>
    <t>F.  US NATIONAL CONSULTANTS</t>
  </si>
  <si>
    <t>SUBTOTAL  US NATIONAL CONSULTANTS</t>
  </si>
  <si>
    <t>TOTAL EQUIPMENT</t>
  </si>
  <si>
    <t>SUBTOTAL SUBAWARDS/SUBCONTRACTS</t>
  </si>
  <si>
    <t xml:space="preserve">SUBTOTAL TRAININGS/CONFERENCES/MEETINGS </t>
  </si>
  <si>
    <t>INDIRECT COSTS</t>
  </si>
  <si>
    <t>XII. GRAND TOTAL</t>
  </si>
  <si>
    <r>
      <t xml:space="preserve">Travel (Airfare) from </t>
    </r>
    <r>
      <rPr>
        <i/>
        <sz val="11"/>
        <color theme="1"/>
        <rFont val="Arial"/>
        <family val="2"/>
      </rPr>
      <t>[place of origin]</t>
    </r>
    <r>
      <rPr>
        <sz val="11"/>
        <color theme="1"/>
        <rFont val="Arial"/>
        <family val="2"/>
      </rPr>
      <t xml:space="preserve"> to </t>
    </r>
    <r>
      <rPr>
        <i/>
        <sz val="11"/>
        <color theme="1"/>
        <rFont val="Arial"/>
        <family val="2"/>
      </rPr>
      <t>[place of training]</t>
    </r>
  </si>
  <si>
    <t>SUBTOTAL EXPENDABLE EQUIPMENT</t>
  </si>
  <si>
    <t>Budget Ceiling or Target Amount</t>
  </si>
  <si>
    <t>B. PART-TIME STAFF</t>
  </si>
  <si>
    <t>SUBTOTAL PART-TIME STAFF</t>
  </si>
  <si>
    <t>Fringe Benefits - PART-TIME FRINGE</t>
  </si>
  <si>
    <t>OTHER GRANTS</t>
  </si>
  <si>
    <t>SUBTOTAL OTHER GRANTS</t>
  </si>
  <si>
    <t>II. FRINGE BENEFITS</t>
  </si>
  <si>
    <t>Fax Machine</t>
  </si>
  <si>
    <t>US Organizations</t>
  </si>
  <si>
    <t>I. PERSONNEL</t>
  </si>
  <si>
    <t>Computers (Laptops/Desktops)</t>
  </si>
  <si>
    <t>OVERHEAD 1</t>
  </si>
  <si>
    <t>OVERHEAD 2</t>
  </si>
  <si>
    <t>OVERHEAD 3</t>
  </si>
  <si>
    <t>Org name</t>
  </si>
  <si>
    <t>1. This template works best if you enter data only in the yellow highlighted cells. If you enter information in other cells, you risk breaking formulas.</t>
  </si>
  <si>
    <t>Farmer incentives/participant support costs</t>
  </si>
  <si>
    <t>4. Use the Training Detail tab to calculate any meeting, workshop, field day, or other training costs.</t>
  </si>
  <si>
    <t>5. Check for any broken formulas. Use Check columns to make sure calculations are working correctly.</t>
  </si>
  <si>
    <t>SUBTOTAL FARMER INCENTIVES/PARTICIPANT SUPPORT COSTS</t>
  </si>
  <si>
    <t xml:space="preserve">SUBTOTAL </t>
  </si>
  <si>
    <t>VI.CONSULTANTS</t>
  </si>
  <si>
    <t>VII.FARMER INCENTIVES/PARTICIPANT SUPPORT COSTS</t>
  </si>
  <si>
    <t>VIII.OTHER GRANTS/SUBAWARDS/SUBCONTRACTS</t>
  </si>
  <si>
    <t>IX.OTHER</t>
  </si>
  <si>
    <t>VII. FARMER INCENTIVES/PARTICIPANT SUPPORT COSTS</t>
  </si>
  <si>
    <t>VIII. OTHER GRANTS/SUBAWARDS/SUBCONTRACTS</t>
  </si>
  <si>
    <t>IX. OTHER</t>
  </si>
  <si>
    <t>TOTAL OTHER GRANTS/SUBAWARDS/SUBCONTRACTS</t>
  </si>
  <si>
    <r>
      <rPr>
        <sz val="12"/>
        <color rgb="FF000000"/>
        <rFont val="Calibri"/>
        <family val="2"/>
      </rPr>
      <t xml:space="preserve">Please use this spreadsheet as an optional tool to help generate your budget. </t>
    </r>
    <r>
      <rPr>
        <b/>
        <sz val="12"/>
        <color rgb="FF000000"/>
        <rFont val="Calibri"/>
        <family val="2"/>
      </rPr>
      <t>You do not need to submit this spreadsheet in the concept phase</t>
    </r>
    <r>
      <rPr>
        <sz val="12"/>
        <color rgb="FF000000"/>
        <rFont val="Calibri"/>
        <family val="2"/>
      </rPr>
      <t>; you only need to submit the simple budget categories in the application template. This template is offered as a courtesy to make the budgeting process easier. This template will be used with successful applicants to finalize budgets. ***Wallace Center and Winrock do not make any guarantees as to this spreadsheet. Please check for accuracy and broken formulas before you submit any budget details.***</t>
    </r>
  </si>
  <si>
    <t>Duration of Project in years:</t>
  </si>
  <si>
    <t>Helpful links:</t>
  </si>
  <si>
    <t xml:space="preserve">GSA per diem rates: https://www.gsa.gov/travel/plan-book/per-diem-rates-update </t>
  </si>
  <si>
    <t>3. Next, move to the Detailed Budget tab. Most categories are set up to calculate on unit costs. Enter staff names or item details, unit costs, and units in the yellow highlighted areas. Please use US government rates for per diem. The Summary Budget tab will calculate automatically from the Detailed Budget tab</t>
  </si>
  <si>
    <t>Employment Cost Index: https://www.bls.gov/eci/</t>
  </si>
  <si>
    <t>About using inflationary indices: https://www.gfoa.org/materials/inflationary-indices-in-budgeting</t>
  </si>
  <si>
    <t>Consumer Price Index: https://www.bls.gov/CPI/</t>
  </si>
  <si>
    <t>2. Please start in the Input Tab and enter your project details and inflation rates. Inflation rates must be justifiable. See helpful links below.</t>
  </si>
  <si>
    <t>Annual Labor Inflation Rate</t>
  </si>
  <si>
    <t>Annual Non-Labor Inflation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</si>
</sst>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quot;#,##0.00_);\(&quot;$&quot;#,##0.00\)"/>
    <numFmt numFmtId="165" formatCode="_(&quot;$&quot;* #,##0.00_);_(&quot;$&quot;* \(#,##0.00\);_(&quot;$&quot;* &quot;-&quot;??_);_(@_)"/>
    <numFmt numFmtId="166" formatCode="_(* #,##0.00_);_(* \(#,##0.00\);_(* &quot;-&quot;??_);_(@_)"/>
    <numFmt numFmtId="167" formatCode="General_)"/>
    <numFmt numFmtId="168" formatCode="mm/dd/yy_)"/>
    <numFmt numFmtId="169" formatCode="hh:mm\ AM/PM_)"/>
    <numFmt numFmtId="170" formatCode="0.0%"/>
    <numFmt numFmtId="171" formatCode="m\o\n\th\ d\,\ yyyy"/>
    <numFmt numFmtId="172" formatCode="#.00"/>
    <numFmt numFmtId="173" formatCode="#."/>
    <numFmt numFmtId="174" formatCode="&quot;$&quot;#,##0"/>
    <numFmt numFmtId="175" formatCode="0.0000"/>
    <numFmt numFmtId="176" formatCode="_(&quot;$&quot;* #,##0_);_(&quot;$&quot;* \(#,##0\);_(&quot;$&quot;* &quot;-&quot;??_);_(@_)"/>
    <numFmt numFmtId="177" formatCode="_(* #,##0_);_(* \(#,##0\);_(* &quot;-&quot;??_);_(@_)"/>
  </numFmts>
  <fonts count="52" x14ac:knownFonts="1">
    <font>
      <sz val="10"/>
      <name val="Helv"/>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sz val="11"/>
      <name val="Arial"/>
      <family val="2"/>
    </font>
    <font>
      <sz val="1"/>
      <color indexed="8"/>
      <name val="Courier"/>
      <family val="3"/>
    </font>
    <font>
      <sz val="12"/>
      <name val="Times New Roman"/>
      <family val="1"/>
    </font>
    <font>
      <b/>
      <sz val="1"/>
      <color indexed="8"/>
      <name val="Courier"/>
      <family val="3"/>
    </font>
    <font>
      <sz val="12"/>
      <name val="Helv"/>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b/>
      <sz val="14"/>
      <name val="Arial"/>
      <family val="2"/>
    </font>
    <font>
      <i/>
      <sz val="11"/>
      <name val="Arial"/>
      <family val="2"/>
    </font>
    <font>
      <b/>
      <sz val="18"/>
      <color theme="3"/>
      <name val="Cambria"/>
      <family val="2"/>
      <scheme val="major"/>
    </font>
    <font>
      <u/>
      <sz val="10"/>
      <color theme="10"/>
      <name val="Arial"/>
      <family val="2"/>
    </font>
    <font>
      <sz val="11"/>
      <color rgb="FF3F3F76"/>
      <name val="Arial"/>
      <family val="2"/>
    </font>
    <font>
      <b/>
      <sz val="12"/>
      <color theme="0"/>
      <name val="Arial"/>
      <family val="2"/>
    </font>
    <font>
      <sz val="12"/>
      <color rgb="FF3F3F76"/>
      <name val="Arial"/>
      <family val="2"/>
    </font>
    <font>
      <sz val="12"/>
      <name val="Arial"/>
      <family val="2"/>
    </font>
    <font>
      <b/>
      <sz val="11"/>
      <color theme="1"/>
      <name val="Calibri"/>
      <family val="2"/>
    </font>
    <font>
      <b/>
      <sz val="10"/>
      <color rgb="FFFF0000"/>
      <name val="Helv"/>
    </font>
    <font>
      <sz val="10"/>
      <color indexed="8"/>
      <name val="Arial"/>
      <family val="2"/>
    </font>
    <font>
      <sz val="11"/>
      <color rgb="FFFF0000"/>
      <name val="Arial"/>
      <family val="2"/>
    </font>
    <font>
      <b/>
      <sz val="11"/>
      <color rgb="FFFF0000"/>
      <name val="Arial"/>
      <family val="2"/>
    </font>
    <font>
      <b/>
      <u/>
      <sz val="11"/>
      <name val="Arial"/>
      <family val="2"/>
    </font>
    <font>
      <b/>
      <sz val="11"/>
      <color theme="1"/>
      <name val="Arial"/>
      <family val="2"/>
    </font>
    <font>
      <sz val="11"/>
      <color theme="1"/>
      <name val="Arial"/>
      <family val="2"/>
    </font>
    <font>
      <i/>
      <sz val="11"/>
      <color theme="1"/>
      <name val="Arial"/>
      <family val="2"/>
    </font>
    <font>
      <sz val="12"/>
      <name val="Calibri"/>
      <family val="2"/>
      <scheme val="minor"/>
    </font>
    <font>
      <u/>
      <sz val="10"/>
      <color theme="10"/>
      <name val="Helv"/>
    </font>
    <font>
      <sz val="12"/>
      <color rgb="FF000000"/>
      <name val="Calibri"/>
      <family val="2"/>
    </font>
    <font>
      <b/>
      <sz val="12"/>
      <color rgb="FF000000"/>
      <name val="Calibri"/>
      <family val="2"/>
    </font>
    <font>
      <sz val="12"/>
      <color rgb="FF000000"/>
      <name val="Calibri"/>
      <family val="2"/>
      <scheme val="minor"/>
    </font>
    <font>
      <b/>
      <sz val="12"/>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patternFill>
    </fill>
    <fill>
      <patternFill patternType="solid">
        <fgColor theme="0" tint="-0.14999847407452621"/>
        <bgColor indexed="64"/>
      </patternFill>
    </fill>
    <fill>
      <patternFill patternType="solid">
        <fgColor rgb="FFFFFF99"/>
        <bgColor indexed="64"/>
      </patternFill>
    </fill>
    <fill>
      <patternFill patternType="solid">
        <fgColor rgb="FF00B0F0"/>
        <bgColor indexed="64"/>
      </patternFill>
    </fill>
    <fill>
      <patternFill patternType="solid">
        <fgColor theme="9" tint="0.39997558519241921"/>
        <bgColor indexed="64"/>
      </patternFill>
    </fill>
  </fills>
  <borders count="109">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auto="1"/>
      </bottom>
      <diagonal/>
    </border>
    <border>
      <left/>
      <right/>
      <top style="thin">
        <color rgb="FF7F7F7F"/>
      </top>
      <bottom style="thin">
        <color rgb="FF7F7F7F"/>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indexed="64"/>
      </left>
      <right style="thin">
        <color indexed="64"/>
      </right>
      <top style="hair">
        <color auto="1"/>
      </top>
      <bottom style="thin">
        <color auto="1"/>
      </bottom>
      <diagonal/>
    </border>
    <border>
      <left style="thin">
        <color rgb="FFB2B2B2"/>
      </left>
      <right style="medium">
        <color indexed="64"/>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B2B2B2"/>
      </top>
      <bottom style="thin">
        <color rgb="FFB2B2B2"/>
      </bottom>
      <diagonal/>
    </border>
    <border>
      <left style="medium">
        <color indexed="64"/>
      </left>
      <right style="thin">
        <color indexed="8"/>
      </right>
      <top/>
      <bottom style="medium">
        <color indexed="64"/>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8"/>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8"/>
      </right>
      <top/>
      <bottom/>
      <diagonal/>
    </border>
    <border>
      <left/>
      <right style="thin">
        <color indexed="64"/>
      </right>
      <top/>
      <bottom/>
      <diagonal/>
    </border>
    <border>
      <left/>
      <right/>
      <top style="thick">
        <color indexed="64"/>
      </top>
      <bottom/>
      <diagonal/>
    </border>
    <border>
      <left/>
      <right/>
      <top/>
      <bottom style="thick">
        <color indexed="64"/>
      </bottom>
      <diagonal/>
    </border>
    <border>
      <left style="thick">
        <color indexed="64"/>
      </left>
      <right style="thin">
        <color indexed="8"/>
      </right>
      <top/>
      <bottom/>
      <diagonal/>
    </border>
    <border>
      <left style="thin">
        <color indexed="64"/>
      </left>
      <right style="thick">
        <color indexed="64"/>
      </right>
      <top/>
      <bottom/>
      <diagonal/>
    </border>
    <border>
      <left style="thick">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auto="1"/>
      </left>
      <right style="thick">
        <color indexed="64"/>
      </right>
      <top/>
      <bottom style="medium">
        <color indexed="64"/>
      </bottom>
      <diagonal/>
    </border>
    <border>
      <left/>
      <right style="thick">
        <color indexed="64"/>
      </right>
      <top/>
      <bottom style="medium">
        <color indexed="64"/>
      </bottom>
      <diagonal/>
    </border>
    <border>
      <left style="thin">
        <color auto="1"/>
      </left>
      <right style="thick">
        <color indexed="64"/>
      </right>
      <top/>
      <bottom style="medium">
        <color indexed="64"/>
      </bottom>
      <diagonal/>
    </border>
    <border>
      <left style="thick">
        <color indexed="64"/>
      </left>
      <right style="thin">
        <color indexed="8"/>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thin">
        <color indexed="8"/>
      </left>
      <right/>
      <top/>
      <bottom/>
      <diagonal/>
    </border>
    <border>
      <left style="thin">
        <color indexed="64"/>
      </left>
      <right style="thin">
        <color indexed="8"/>
      </right>
      <top/>
      <bottom/>
      <diagonal/>
    </border>
    <border>
      <left style="thin">
        <color auto="1"/>
      </left>
      <right style="thick">
        <color indexed="64"/>
      </right>
      <top/>
      <bottom/>
      <diagonal/>
    </border>
    <border>
      <left style="thin">
        <color auto="1"/>
      </left>
      <right style="medium">
        <color indexed="64"/>
      </right>
      <top/>
      <bottom/>
      <diagonal/>
    </border>
    <border>
      <left style="thin">
        <color rgb="FFB2B2B2"/>
      </left>
      <right style="medium">
        <color indexed="64"/>
      </right>
      <top/>
      <bottom style="medium">
        <color indexed="64"/>
      </bottom>
      <diagonal/>
    </border>
    <border>
      <left style="thin">
        <color indexed="8"/>
      </left>
      <right style="thin">
        <color indexed="8"/>
      </right>
      <top/>
      <bottom/>
      <diagonal/>
    </border>
    <border>
      <left style="thin">
        <color indexed="64"/>
      </left>
      <right style="thick">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ck">
        <color indexed="64"/>
      </left>
      <right style="thin">
        <color indexed="8"/>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auto="1"/>
      </left>
      <right style="medium">
        <color indexed="64"/>
      </right>
      <top/>
      <bottom style="medium">
        <color indexed="64"/>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1">
    <xf numFmtId="167" fontId="0" fillId="0" borderId="0"/>
    <xf numFmtId="166" fontId="3" fillId="0" borderId="0" applyFont="0" applyFill="0" applyBorder="0" applyAlignment="0" applyProtection="0"/>
    <xf numFmtId="0" fontId="3" fillId="0" borderId="0"/>
    <xf numFmtId="3" fontId="3" fillId="0" borderId="0" applyFont="0" applyFill="0" applyBorder="0" applyAlignment="0" applyProtection="0">
      <alignment vertical="top"/>
    </xf>
    <xf numFmtId="171" fontId="7" fillId="0" borderId="0">
      <protection locked="0"/>
    </xf>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172" fontId="7" fillId="0" borderId="0">
      <protection locked="0"/>
    </xf>
    <xf numFmtId="173" fontId="9" fillId="0" borderId="0">
      <protection locked="0"/>
    </xf>
    <xf numFmtId="173" fontId="9" fillId="0" borderId="0">
      <protection locked="0"/>
    </xf>
    <xf numFmtId="167" fontId="10" fillId="0" borderId="0"/>
    <xf numFmtId="9" fontId="3"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27" fillId="0" borderId="0"/>
    <xf numFmtId="165" fontId="3" fillId="0" borderId="0" applyFont="0" applyFill="0" applyBorder="0" applyAlignment="0" applyProtection="0"/>
    <xf numFmtId="0" fontId="27"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16" fillId="3" borderId="0" applyNumberFormat="0" applyBorder="0" applyAlignment="0" applyProtection="0"/>
    <xf numFmtId="0" fontId="20" fillId="6" borderId="13" applyNumberFormat="0" applyAlignment="0" applyProtection="0"/>
    <xf numFmtId="0" fontId="22" fillId="7" borderId="16"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applyNumberFormat="0" applyFill="0" applyBorder="0" applyAlignment="0" applyProtection="0"/>
    <xf numFmtId="0" fontId="15" fillId="2" borderId="0" applyNumberFormat="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32" fillId="0" borderId="0" applyNumberFormat="0" applyFill="0" applyBorder="0" applyAlignment="0" applyProtection="0"/>
    <xf numFmtId="0" fontId="18" fillId="5" borderId="13" applyNumberFormat="0" applyAlignment="0" applyProtection="0"/>
    <xf numFmtId="0" fontId="21" fillId="0" borderId="15" applyNumberFormat="0" applyFill="0" applyAlignment="0" applyProtection="0"/>
    <xf numFmtId="0" fontId="17" fillId="4" borderId="0" applyNumberFormat="0" applyBorder="0" applyAlignment="0" applyProtection="0"/>
    <xf numFmtId="0" fontId="2" fillId="0" borderId="0"/>
    <xf numFmtId="0" fontId="2" fillId="8" borderId="17" applyNumberFormat="0" applyFont="0" applyAlignment="0" applyProtection="0"/>
    <xf numFmtId="0" fontId="2" fillId="8" borderId="17" applyNumberFormat="0" applyFont="0" applyAlignment="0" applyProtection="0"/>
    <xf numFmtId="0" fontId="19" fillId="6" borderId="14" applyNumberFormat="0" applyAlignment="0" applyProtection="0"/>
    <xf numFmtId="0" fontId="31" fillId="0" borderId="0" applyNumberFormat="0" applyFill="0" applyBorder="0" applyAlignment="0" applyProtection="0"/>
    <xf numFmtId="0" fontId="25" fillId="0" borderId="18" applyNumberFormat="0" applyFill="0" applyAlignment="0" applyProtection="0"/>
    <xf numFmtId="0" fontId="23" fillId="0" borderId="0" applyNumberFormat="0" applyFill="0" applyBorder="0" applyAlignment="0" applyProtection="0"/>
    <xf numFmtId="166" fontId="27" fillId="0" borderId="0" applyFont="0" applyFill="0" applyBorder="0" applyAlignment="0" applyProtection="0"/>
    <xf numFmtId="0" fontId="35" fillId="5" borderId="35" applyNumberFormat="0" applyAlignment="0">
      <protection locked="0"/>
    </xf>
    <xf numFmtId="0" fontId="34" fillId="21" borderId="0" applyNumberFormat="0" applyBorder="0" applyAlignment="0" applyProtection="0"/>
    <xf numFmtId="0" fontId="3" fillId="37" borderId="37" applyNumberFormat="0" applyFont="0" applyAlignment="0" applyProtection="0"/>
    <xf numFmtId="164" fontId="3" fillId="0" borderId="0" applyFont="0" applyFill="0" applyBorder="0" applyAlignment="0" applyProtection="0"/>
    <xf numFmtId="10" fontId="3" fillId="0" borderId="0" applyFont="0" applyFill="0" applyBorder="0" applyAlignment="0"/>
    <xf numFmtId="4" fontId="3" fillId="0" borderId="0" applyFont="0" applyFill="0" applyBorder="0" applyAlignment="0" applyProtection="0"/>
    <xf numFmtId="0" fontId="2" fillId="0" borderId="0"/>
    <xf numFmtId="165" fontId="2" fillId="0" borderId="0" applyFont="0" applyFill="0" applyBorder="0" applyAlignment="0" applyProtection="0"/>
    <xf numFmtId="0" fontId="27" fillId="0" borderId="0"/>
    <xf numFmtId="0" fontId="27" fillId="8" borderId="17" applyNumberFormat="0" applyFont="0" applyAlignment="0" applyProtection="0"/>
    <xf numFmtId="0" fontId="2" fillId="0" borderId="0"/>
    <xf numFmtId="0" fontId="36" fillId="0" borderId="0"/>
    <xf numFmtId="0" fontId="3" fillId="0" borderId="0"/>
    <xf numFmtId="167" fontId="11" fillId="0" borderId="0"/>
    <xf numFmtId="0" fontId="1" fillId="0" borderId="0"/>
    <xf numFmtId="165" fontId="1" fillId="0" borderId="0" applyFont="0" applyFill="0" applyBorder="0" applyAlignment="0" applyProtection="0"/>
    <xf numFmtId="0" fontId="39" fillId="0" borderId="0">
      <alignment vertical="top"/>
    </xf>
    <xf numFmtId="165" fontId="39" fillId="0" borderId="0" applyFont="0" applyFill="0" applyBorder="0" applyAlignment="0" applyProtection="0">
      <alignment vertical="top"/>
    </xf>
    <xf numFmtId="167" fontId="47" fillId="0" borderId="0" applyNumberFormat="0" applyFill="0" applyBorder="0" applyAlignment="0" applyProtection="0"/>
  </cellStyleXfs>
  <cellXfs count="393">
    <xf numFmtId="167" fontId="0" fillId="0" borderId="0" xfId="0"/>
    <xf numFmtId="167" fontId="6" fillId="0" borderId="0" xfId="0" applyFont="1"/>
    <xf numFmtId="167" fontId="5" fillId="0" borderId="0" xfId="0" applyNumberFormat="1" applyFont="1" applyProtection="1"/>
    <xf numFmtId="168" fontId="5" fillId="0" borderId="0" xfId="0" applyNumberFormat="1" applyFont="1" applyProtection="1"/>
    <xf numFmtId="167" fontId="5" fillId="0" borderId="0" xfId="0" applyFont="1"/>
    <xf numFmtId="169" fontId="5" fillId="0" borderId="0" xfId="0" applyNumberFormat="1" applyFont="1" applyProtection="1"/>
    <xf numFmtId="37" fontId="6" fillId="0" borderId="0" xfId="0" applyNumberFormat="1" applyFont="1" applyProtection="1"/>
    <xf numFmtId="167" fontId="5" fillId="0" borderId="1" xfId="0" applyNumberFormat="1" applyFont="1" applyBorder="1" applyProtection="1"/>
    <xf numFmtId="167" fontId="6" fillId="0" borderId="0" xfId="0" applyFont="1" applyBorder="1"/>
    <xf numFmtId="0" fontId="6" fillId="0" borderId="0" xfId="19" applyNumberFormat="1" applyFont="1" applyFill="1" applyBorder="1" applyAlignment="1" applyProtection="1">
      <protection locked="0"/>
    </xf>
    <xf numFmtId="167" fontId="0" fillId="0" borderId="0" xfId="0" applyFill="1"/>
    <xf numFmtId="0" fontId="30" fillId="0" borderId="0" xfId="21" applyNumberFormat="1" applyFont="1" applyBorder="1" applyAlignment="1" applyProtection="1">
      <alignment vertical="center" wrapText="1"/>
      <protection locked="0"/>
    </xf>
    <xf numFmtId="0" fontId="6" fillId="0" borderId="0" xfId="21" applyNumberFormat="1" applyFont="1" applyBorder="1" applyAlignment="1" applyProtection="1">
      <alignment vertical="center" wrapText="1"/>
      <protection locked="0"/>
    </xf>
    <xf numFmtId="167" fontId="0" fillId="0" borderId="0" xfId="0" applyFill="1" applyBorder="1"/>
    <xf numFmtId="0" fontId="2" fillId="0" borderId="0" xfId="74"/>
    <xf numFmtId="49" fontId="2" fillId="0" borderId="0" xfId="74" applyNumberFormat="1" applyAlignment="1"/>
    <xf numFmtId="0" fontId="2" fillId="0" borderId="0" xfId="74" applyAlignment="1">
      <alignment wrapText="1"/>
    </xf>
    <xf numFmtId="0" fontId="37" fillId="0" borderId="0" xfId="74" applyFont="1" applyAlignment="1">
      <alignment wrapText="1"/>
    </xf>
    <xf numFmtId="14" fontId="33" fillId="39" borderId="47" xfId="91" applyNumberFormat="1" applyFont="1" applyFill="1" applyBorder="1" applyAlignment="1" applyProtection="1">
      <alignment vertical="center" wrapText="1"/>
      <protection locked="0"/>
    </xf>
    <xf numFmtId="37" fontId="4" fillId="0" borderId="28" xfId="0" applyNumberFormat="1" applyFont="1" applyBorder="1" applyAlignment="1" applyProtection="1">
      <alignment horizontal="center" wrapText="1"/>
    </xf>
    <xf numFmtId="37" fontId="4" fillId="0" borderId="57" xfId="0" applyNumberFormat="1" applyFont="1" applyFill="1" applyBorder="1" applyAlignment="1" applyProtection="1">
      <alignment horizontal="center" wrapText="1"/>
    </xf>
    <xf numFmtId="167" fontId="6" fillId="0" borderId="27" xfId="0" applyFont="1" applyBorder="1"/>
    <xf numFmtId="175" fontId="6" fillId="39" borderId="48" xfId="19" applyNumberFormat="1" applyFont="1" applyFill="1" applyBorder="1" applyAlignment="1" applyProtection="1">
      <alignment horizontal="right"/>
      <protection locked="0"/>
    </xf>
    <xf numFmtId="175" fontId="6" fillId="0" borderId="50" xfId="19" applyNumberFormat="1" applyFont="1" applyFill="1" applyBorder="1" applyAlignment="1" applyProtection="1">
      <alignment horizontal="right"/>
      <protection locked="0"/>
    </xf>
    <xf numFmtId="0" fontId="6" fillId="0" borderId="50" xfId="19" applyNumberFormat="1" applyFont="1" applyFill="1" applyBorder="1" applyAlignment="1" applyProtection="1">
      <alignment horizontal="right"/>
      <protection locked="0"/>
    </xf>
    <xf numFmtId="175" fontId="6" fillId="39" borderId="50" xfId="19" applyNumberFormat="1" applyFont="1" applyFill="1" applyBorder="1" applyAlignment="1" applyProtection="1">
      <alignment horizontal="right"/>
      <protection locked="0"/>
    </xf>
    <xf numFmtId="167" fontId="5" fillId="0" borderId="27" xfId="0" applyNumberFormat="1" applyFont="1" applyBorder="1" applyProtection="1"/>
    <xf numFmtId="167" fontId="5" fillId="0" borderId="83" xfId="0" applyNumberFormat="1" applyFont="1" applyBorder="1" applyProtection="1"/>
    <xf numFmtId="167" fontId="5" fillId="0" borderId="27" xfId="0" applyNumberFormat="1" applyFont="1" applyBorder="1" applyAlignment="1" applyProtection="1">
      <alignment horizontal="left"/>
    </xf>
    <xf numFmtId="14" fontId="5" fillId="0" borderId="0" xfId="0" applyNumberFormat="1" applyFont="1" applyProtection="1"/>
    <xf numFmtId="0" fontId="6" fillId="0" borderId="26" xfId="19" applyNumberFormat="1" applyFont="1" applyFill="1" applyBorder="1" applyAlignment="1" applyProtection="1">
      <protection locked="0"/>
    </xf>
    <xf numFmtId="0" fontId="6" fillId="0" borderId="19" xfId="19" applyNumberFormat="1" applyFont="1" applyFill="1" applyBorder="1" applyAlignment="1" applyProtection="1">
      <protection locked="0"/>
    </xf>
    <xf numFmtId="175" fontId="6" fillId="0" borderId="0" xfId="19" applyNumberFormat="1" applyFont="1" applyFill="1" applyBorder="1" applyAlignment="1" applyProtection="1">
      <alignment horizontal="right"/>
      <protection locked="0"/>
    </xf>
    <xf numFmtId="0" fontId="6" fillId="0" borderId="0" xfId="19" applyNumberFormat="1" applyFont="1" applyFill="1" applyBorder="1" applyAlignment="1" applyProtection="1">
      <alignment horizontal="center" vertical="top" wrapText="1"/>
      <protection locked="0"/>
    </xf>
    <xf numFmtId="176" fontId="6" fillId="0" borderId="32" xfId="17" applyNumberFormat="1" applyFont="1" applyBorder="1"/>
    <xf numFmtId="176" fontId="6" fillId="0" borderId="21" xfId="17" applyNumberFormat="1" applyFont="1" applyBorder="1"/>
    <xf numFmtId="176" fontId="6" fillId="0" borderId="22" xfId="17" applyNumberFormat="1" applyFont="1" applyBorder="1"/>
    <xf numFmtId="0" fontId="6" fillId="0" borderId="49" xfId="19" applyNumberFormat="1" applyFont="1" applyFill="1" applyBorder="1" applyAlignment="1" applyProtection="1">
      <alignment horizontal="right"/>
      <protection locked="0"/>
    </xf>
    <xf numFmtId="167" fontId="5" fillId="0" borderId="27" xfId="0" quotePrefix="1" applyNumberFormat="1" applyFont="1" applyBorder="1" applyAlignment="1" applyProtection="1">
      <alignment horizontal="left"/>
    </xf>
    <xf numFmtId="167" fontId="5" fillId="35" borderId="27" xfId="0" applyNumberFormat="1" applyFont="1" applyFill="1" applyBorder="1" applyAlignment="1" applyProtection="1">
      <alignment horizontal="left"/>
    </xf>
    <xf numFmtId="167" fontId="5" fillId="0" borderId="0" xfId="0" applyFont="1" applyFill="1" applyAlignment="1"/>
    <xf numFmtId="167" fontId="6" fillId="0" borderId="0" xfId="0" applyFont="1" applyAlignment="1">
      <alignment wrapText="1"/>
    </xf>
    <xf numFmtId="167" fontId="40" fillId="0" borderId="0" xfId="0" applyFont="1"/>
    <xf numFmtId="167" fontId="6" fillId="0" borderId="0" xfId="0" applyFont="1" applyFill="1"/>
    <xf numFmtId="167" fontId="6" fillId="0" borderId="0" xfId="0" applyNumberFormat="1" applyFont="1" applyAlignment="1" applyProtection="1">
      <alignment horizontal="left" wrapText="1"/>
    </xf>
    <xf numFmtId="167" fontId="5" fillId="0" borderId="0" xfId="0" applyNumberFormat="1" applyFont="1" applyAlignment="1" applyProtection="1">
      <alignment horizontal="left"/>
    </xf>
    <xf numFmtId="167" fontId="5" fillId="0" borderId="0" xfId="0" applyNumberFormat="1" applyFont="1" applyAlignment="1" applyProtection="1">
      <alignment wrapText="1"/>
    </xf>
    <xf numFmtId="167" fontId="5" fillId="0" borderId="0" xfId="0" applyNumberFormat="1" applyFont="1" applyFill="1" applyProtection="1"/>
    <xf numFmtId="167" fontId="6" fillId="0" borderId="0" xfId="0" applyFont="1" applyFill="1" applyAlignment="1">
      <alignment wrapText="1"/>
    </xf>
    <xf numFmtId="14" fontId="5" fillId="0" borderId="0" xfId="0" applyNumberFormat="1" applyFont="1" applyFill="1" applyAlignment="1"/>
    <xf numFmtId="167" fontId="6" fillId="0" borderId="0" xfId="0" applyFont="1" applyAlignment="1">
      <alignment horizontal="center"/>
    </xf>
    <xf numFmtId="37" fontId="5" fillId="0" borderId="60" xfId="0" applyNumberFormat="1" applyFont="1" applyFill="1" applyBorder="1" applyAlignment="1" applyProtection="1">
      <alignment horizontal="center" wrapText="1"/>
    </xf>
    <xf numFmtId="37" fontId="5" fillId="0" borderId="20" xfId="0" applyNumberFormat="1" applyFont="1" applyFill="1" applyBorder="1" applyAlignment="1" applyProtection="1">
      <alignment horizontal="center" wrapText="1"/>
    </xf>
    <xf numFmtId="37" fontId="5" fillId="0" borderId="60" xfId="0" applyNumberFormat="1" applyFont="1" applyBorder="1" applyAlignment="1" applyProtection="1">
      <alignment horizontal="center" wrapText="1"/>
    </xf>
    <xf numFmtId="37" fontId="5" fillId="0" borderId="28" xfId="0" applyNumberFormat="1" applyFont="1" applyBorder="1" applyAlignment="1" applyProtection="1">
      <alignment horizontal="center" wrapText="1"/>
    </xf>
    <xf numFmtId="37" fontId="5" fillId="0" borderId="57" xfId="0" applyNumberFormat="1" applyFont="1" applyFill="1" applyBorder="1" applyAlignment="1" applyProtection="1">
      <alignment horizontal="center" wrapText="1"/>
    </xf>
    <xf numFmtId="167" fontId="5" fillId="0" borderId="50" xfId="0" applyNumberFormat="1" applyFont="1" applyBorder="1" applyProtection="1"/>
    <xf numFmtId="167" fontId="5" fillId="0" borderId="50" xfId="0" applyNumberFormat="1" applyFont="1" applyBorder="1" applyAlignment="1" applyProtection="1">
      <alignment wrapText="1"/>
    </xf>
    <xf numFmtId="167" fontId="5" fillId="0" borderId="50" xfId="0" applyFont="1" applyBorder="1"/>
    <xf numFmtId="167" fontId="5" fillId="0" borderId="50" xfId="0" applyNumberFormat="1" applyFont="1" applyFill="1" applyBorder="1" applyProtection="1"/>
    <xf numFmtId="167" fontId="5" fillId="0" borderId="0" xfId="0" applyNumberFormat="1" applyFont="1" applyFill="1" applyAlignment="1" applyProtection="1">
      <alignment wrapText="1"/>
    </xf>
    <xf numFmtId="167" fontId="5" fillId="0" borderId="69" xfId="0" applyNumberFormat="1" applyFont="1" applyBorder="1" applyProtection="1"/>
    <xf numFmtId="167" fontId="5" fillId="0" borderId="65" xfId="0" applyNumberFormat="1" applyFont="1" applyFill="1" applyBorder="1" applyProtection="1"/>
    <xf numFmtId="167" fontId="5" fillId="0" borderId="2" xfId="0" applyNumberFormat="1" applyFont="1" applyFill="1" applyBorder="1" applyProtection="1"/>
    <xf numFmtId="167" fontId="5" fillId="0" borderId="0" xfId="0" applyNumberFormat="1" applyFont="1" applyFill="1" applyBorder="1" applyProtection="1"/>
    <xf numFmtId="167" fontId="5" fillId="0" borderId="70" xfId="0" applyNumberFormat="1" applyFont="1" applyFill="1" applyBorder="1" applyProtection="1"/>
    <xf numFmtId="167" fontId="5" fillId="0" borderId="23" xfId="0" applyNumberFormat="1" applyFont="1" applyFill="1" applyBorder="1" applyProtection="1"/>
    <xf numFmtId="37" fontId="5" fillId="0" borderId="50" xfId="0" applyNumberFormat="1" applyFont="1" applyFill="1" applyBorder="1" applyAlignment="1" applyProtection="1">
      <alignment horizontal="left"/>
    </xf>
    <xf numFmtId="167" fontId="42" fillId="0" borderId="53" xfId="0" applyNumberFormat="1" applyFont="1" applyBorder="1" applyAlignment="1" applyProtection="1">
      <alignment horizontal="left" wrapText="1"/>
    </xf>
    <xf numFmtId="167" fontId="5" fillId="0" borderId="50" xfId="0" applyNumberFormat="1" applyFont="1" applyFill="1" applyBorder="1" applyAlignment="1" applyProtection="1">
      <alignment horizontal="left"/>
    </xf>
    <xf numFmtId="37" fontId="5" fillId="0" borderId="50" xfId="0" applyNumberFormat="1" applyFont="1" applyFill="1" applyBorder="1" applyProtection="1"/>
    <xf numFmtId="37" fontId="5" fillId="0" borderId="0" xfId="0" applyNumberFormat="1" applyFont="1" applyFill="1" applyAlignment="1" applyProtection="1">
      <alignment wrapText="1"/>
    </xf>
    <xf numFmtId="37" fontId="5" fillId="0" borderId="69" xfId="0" applyNumberFormat="1" applyFont="1" applyFill="1" applyBorder="1" applyProtection="1"/>
    <xf numFmtId="37" fontId="5" fillId="0" borderId="65" xfId="0" applyNumberFormat="1" applyFont="1" applyFill="1" applyBorder="1" applyProtection="1"/>
    <xf numFmtId="37" fontId="5" fillId="0" borderId="2" xfId="0" applyNumberFormat="1" applyFont="1" applyFill="1" applyBorder="1" applyProtection="1"/>
    <xf numFmtId="37" fontId="5" fillId="0" borderId="0" xfId="0" applyNumberFormat="1" applyFont="1" applyFill="1" applyBorder="1" applyProtection="1"/>
    <xf numFmtId="37" fontId="5" fillId="0" borderId="27" xfId="0" applyNumberFormat="1" applyFont="1" applyFill="1" applyBorder="1" applyProtection="1"/>
    <xf numFmtId="37" fontId="5" fillId="0" borderId="70" xfId="0" applyNumberFormat="1" applyFont="1" applyFill="1" applyBorder="1" applyProtection="1"/>
    <xf numFmtId="37" fontId="5" fillId="0" borderId="23" xfId="0" applyNumberFormat="1" applyFont="1" applyFill="1" applyBorder="1" applyProtection="1"/>
    <xf numFmtId="0" fontId="6" fillId="0" borderId="54" xfId="91" applyFont="1" applyFill="1" applyBorder="1" applyAlignment="1">
      <alignment horizontal="left" wrapText="1"/>
    </xf>
    <xf numFmtId="167" fontId="5" fillId="0" borderId="50" xfId="0" applyNumberFormat="1" applyFont="1" applyBorder="1" applyAlignment="1" applyProtection="1">
      <alignment horizontal="left"/>
    </xf>
    <xf numFmtId="167" fontId="6" fillId="0" borderId="50" xfId="0" applyNumberFormat="1" applyFont="1" applyBorder="1" applyProtection="1"/>
    <xf numFmtId="167" fontId="5" fillId="0" borderId="50" xfId="0" quotePrefix="1" applyNumberFormat="1" applyFont="1" applyBorder="1" applyProtection="1"/>
    <xf numFmtId="167" fontId="6" fillId="0" borderId="50" xfId="0" applyFont="1" applyFill="1" applyBorder="1"/>
    <xf numFmtId="167" fontId="6" fillId="0" borderId="69" xfId="0" applyNumberFormat="1" applyFont="1" applyBorder="1" applyProtection="1"/>
    <xf numFmtId="3" fontId="6" fillId="0" borderId="65" xfId="0" applyNumberFormat="1" applyFont="1" applyFill="1" applyBorder="1"/>
    <xf numFmtId="167" fontId="6" fillId="0" borderId="2" xfId="0" applyNumberFormat="1" applyFont="1" applyFill="1" applyBorder="1" applyProtection="1"/>
    <xf numFmtId="3" fontId="6" fillId="0" borderId="0" xfId="0" applyNumberFormat="1" applyFont="1" applyFill="1" applyBorder="1"/>
    <xf numFmtId="3" fontId="6" fillId="0" borderId="27" xfId="0" applyNumberFormat="1" applyFont="1" applyFill="1" applyBorder="1" applyProtection="1"/>
    <xf numFmtId="3" fontId="6" fillId="0" borderId="70" xfId="0" applyNumberFormat="1" applyFont="1" applyFill="1" applyBorder="1" applyProtection="1"/>
    <xf numFmtId="3" fontId="6" fillId="0" borderId="27" xfId="0" applyNumberFormat="1" applyFont="1" applyBorder="1" applyProtection="1"/>
    <xf numFmtId="3" fontId="6" fillId="0" borderId="23" xfId="0" applyNumberFormat="1" applyFont="1" applyFill="1" applyBorder="1" applyProtection="1"/>
    <xf numFmtId="167" fontId="5" fillId="0" borderId="50" xfId="0" quotePrefix="1" applyNumberFormat="1" applyFont="1" applyBorder="1" applyAlignment="1" applyProtection="1">
      <alignment horizontal="left"/>
    </xf>
    <xf numFmtId="0" fontId="6" fillId="39" borderId="50" xfId="0" applyNumberFormat="1" applyFont="1" applyFill="1" applyBorder="1" applyAlignment="1" applyProtection="1">
      <alignment horizontal="left"/>
    </xf>
    <xf numFmtId="0" fontId="6" fillId="39" borderId="54" xfId="91" applyFont="1" applyFill="1" applyBorder="1" applyAlignment="1">
      <alignment horizontal="left" wrapText="1"/>
    </xf>
    <xf numFmtId="177" fontId="6" fillId="0" borderId="50" xfId="1" applyNumberFormat="1" applyFont="1" applyFill="1" applyBorder="1"/>
    <xf numFmtId="166" fontId="6" fillId="0" borderId="0" xfId="1" applyFont="1" applyFill="1" applyAlignment="1">
      <alignment wrapText="1"/>
    </xf>
    <xf numFmtId="177" fontId="6" fillId="39" borderId="69" xfId="1" applyNumberFormat="1" applyFont="1" applyFill="1" applyBorder="1" applyProtection="1"/>
    <xf numFmtId="177" fontId="6" fillId="0" borderId="65" xfId="1" applyNumberFormat="1" applyFont="1" applyFill="1" applyBorder="1"/>
    <xf numFmtId="177" fontId="6" fillId="39" borderId="2" xfId="1" applyNumberFormat="1" applyFont="1" applyFill="1" applyBorder="1" applyProtection="1"/>
    <xf numFmtId="177" fontId="6" fillId="0" borderId="0" xfId="1" applyNumberFormat="1" applyFont="1" applyFill="1" applyBorder="1" applyProtection="1"/>
    <xf numFmtId="177" fontId="6" fillId="0" borderId="0" xfId="1" applyNumberFormat="1" applyFont="1" applyFill="1" applyBorder="1"/>
    <xf numFmtId="177" fontId="6" fillId="0" borderId="27" xfId="1" applyNumberFormat="1" applyFont="1" applyFill="1" applyBorder="1" applyProtection="1"/>
    <xf numFmtId="177" fontId="6" fillId="0" borderId="70" xfId="1" applyNumberFormat="1" applyFont="1" applyFill="1" applyBorder="1" applyProtection="1"/>
    <xf numFmtId="177" fontId="6" fillId="0" borderId="27" xfId="1" applyNumberFormat="1" applyFont="1" applyBorder="1" applyProtection="1"/>
    <xf numFmtId="177" fontId="6" fillId="0" borderId="23" xfId="1" applyNumberFormat="1" applyFont="1" applyFill="1" applyBorder="1" applyProtection="1"/>
    <xf numFmtId="167" fontId="6" fillId="39" borderId="50" xfId="0" applyNumberFormat="1" applyFont="1" applyFill="1" applyBorder="1" applyProtection="1"/>
    <xf numFmtId="167" fontId="6" fillId="0" borderId="50" xfId="0" applyNumberFormat="1" applyFont="1" applyBorder="1" applyAlignment="1" applyProtection="1">
      <alignment wrapText="1"/>
    </xf>
    <xf numFmtId="167" fontId="6" fillId="0" borderId="50" xfId="0" applyFont="1" applyBorder="1"/>
    <xf numFmtId="174" fontId="42" fillId="0" borderId="65" xfId="17" applyNumberFormat="1" applyFont="1" applyFill="1" applyBorder="1"/>
    <xf numFmtId="177" fontId="42" fillId="0" borderId="27" xfId="1" applyNumberFormat="1" applyFont="1" applyFill="1" applyBorder="1"/>
    <xf numFmtId="174" fontId="42" fillId="0" borderId="70" xfId="17" applyNumberFormat="1" applyFont="1" applyFill="1" applyBorder="1"/>
    <xf numFmtId="174" fontId="42" fillId="0" borderId="27" xfId="17" applyNumberFormat="1" applyFont="1" applyFill="1" applyBorder="1"/>
    <xf numFmtId="174" fontId="42" fillId="0" borderId="23" xfId="17" applyNumberFormat="1" applyFont="1" applyFill="1" applyBorder="1"/>
    <xf numFmtId="167" fontId="5" fillId="0" borderId="49" xfId="0" applyNumberFormat="1" applyFont="1" applyBorder="1" applyProtection="1"/>
    <xf numFmtId="167" fontId="6" fillId="0" borderId="49" xfId="0" applyNumberFormat="1" applyFont="1" applyBorder="1" applyAlignment="1" applyProtection="1">
      <alignment wrapText="1"/>
    </xf>
    <xf numFmtId="167" fontId="5" fillId="0" borderId="49" xfId="0" quotePrefix="1" applyNumberFormat="1" applyFont="1" applyBorder="1" applyProtection="1"/>
    <xf numFmtId="167" fontId="6" fillId="0" borderId="49" xfId="0" applyFont="1" applyBorder="1"/>
    <xf numFmtId="167" fontId="6" fillId="0" borderId="19" xfId="0" applyFont="1" applyBorder="1" applyAlignment="1">
      <alignment wrapText="1"/>
    </xf>
    <xf numFmtId="167" fontId="6" fillId="0" borderId="71" xfId="0" applyNumberFormat="1" applyFont="1" applyBorder="1" applyProtection="1"/>
    <xf numFmtId="174" fontId="42" fillId="0" borderId="39" xfId="17" applyNumberFormat="1" applyFont="1" applyFill="1" applyBorder="1"/>
    <xf numFmtId="167" fontId="6" fillId="0" borderId="72" xfId="0" applyNumberFormat="1" applyFont="1" applyFill="1" applyBorder="1" applyProtection="1"/>
    <xf numFmtId="177" fontId="42" fillId="0" borderId="28" xfId="1" applyNumberFormat="1" applyFont="1" applyFill="1" applyBorder="1"/>
    <xf numFmtId="174" fontId="42" fillId="0" borderId="73" xfId="17" applyNumberFormat="1" applyFont="1" applyFill="1" applyBorder="1"/>
    <xf numFmtId="174" fontId="42" fillId="0" borderId="28" xfId="17" applyNumberFormat="1" applyFont="1" applyFill="1" applyBorder="1"/>
    <xf numFmtId="174" fontId="42" fillId="0" borderId="56" xfId="17" applyNumberFormat="1" applyFont="1" applyFill="1" applyBorder="1"/>
    <xf numFmtId="167" fontId="5" fillId="0" borderId="50" xfId="0" applyNumberFormat="1" applyFont="1" applyFill="1" applyBorder="1" applyAlignment="1" applyProtection="1">
      <alignment horizontal="left" wrapText="1"/>
    </xf>
    <xf numFmtId="10" fontId="6" fillId="0" borderId="0" xfId="18" applyNumberFormat="1" applyFont="1" applyAlignment="1">
      <alignment wrapText="1"/>
    </xf>
    <xf numFmtId="177" fontId="6" fillId="0" borderId="69" xfId="1" applyNumberFormat="1" applyFont="1" applyBorder="1" applyProtection="1"/>
    <xf numFmtId="177" fontId="6" fillId="0" borderId="2" xfId="1" applyNumberFormat="1" applyFont="1" applyFill="1" applyBorder="1" applyProtection="1"/>
    <xf numFmtId="167" fontId="6" fillId="0" borderId="40" xfId="0" applyNumberFormat="1" applyFont="1" applyFill="1" applyBorder="1" applyProtection="1"/>
    <xf numFmtId="174" fontId="42" fillId="0" borderId="88" xfId="17" applyNumberFormat="1" applyFont="1" applyFill="1" applyBorder="1"/>
    <xf numFmtId="174" fontId="42" fillId="0" borderId="89" xfId="17" applyNumberFormat="1" applyFont="1" applyFill="1" applyBorder="1"/>
    <xf numFmtId="167" fontId="6" fillId="0" borderId="0" xfId="0" applyFont="1" applyBorder="1" applyAlignment="1">
      <alignment wrapText="1"/>
    </xf>
    <xf numFmtId="3" fontId="6" fillId="0" borderId="25" xfId="0" applyNumberFormat="1" applyFont="1" applyFill="1" applyBorder="1" applyProtection="1"/>
    <xf numFmtId="3" fontId="6" fillId="0" borderId="25" xfId="0" applyNumberFormat="1" applyFont="1" applyBorder="1" applyProtection="1"/>
    <xf numFmtId="167" fontId="42" fillId="0" borderId="50" xfId="0" applyNumberFormat="1" applyFont="1" applyBorder="1" applyAlignment="1" applyProtection="1">
      <alignment wrapText="1"/>
    </xf>
    <xf numFmtId="167" fontId="6" fillId="39" borderId="50" xfId="0" applyNumberFormat="1" applyFont="1" applyFill="1" applyBorder="1" applyAlignment="1" applyProtection="1">
      <alignment wrapText="1"/>
    </xf>
    <xf numFmtId="177" fontId="6" fillId="39" borderId="50" xfId="1" applyNumberFormat="1" applyFont="1" applyFill="1" applyBorder="1"/>
    <xf numFmtId="166" fontId="6" fillId="0" borderId="0" xfId="1" applyFont="1" applyBorder="1" applyAlignment="1">
      <alignment wrapText="1"/>
    </xf>
    <xf numFmtId="166" fontId="6" fillId="39" borderId="0" xfId="1" applyFont="1" applyFill="1" applyBorder="1" applyAlignment="1">
      <alignment wrapText="1"/>
    </xf>
    <xf numFmtId="174" fontId="42" fillId="0" borderId="75" xfId="17" applyNumberFormat="1" applyFont="1" applyFill="1" applyBorder="1"/>
    <xf numFmtId="167" fontId="5" fillId="0" borderId="50" xfId="0" applyNumberFormat="1" applyFont="1" applyBorder="1" applyAlignment="1" applyProtection="1">
      <alignment horizontal="left" wrapText="1"/>
    </xf>
    <xf numFmtId="3" fontId="6" fillId="0" borderId="2" xfId="0" applyNumberFormat="1" applyFont="1" applyFill="1" applyBorder="1" applyProtection="1"/>
    <xf numFmtId="167" fontId="6" fillId="0" borderId="50" xfId="0" applyNumberFormat="1" applyFont="1" applyBorder="1" applyAlignment="1" applyProtection="1">
      <alignment horizontal="left"/>
    </xf>
    <xf numFmtId="167" fontId="6" fillId="0" borderId="50" xfId="0" applyNumberFormat="1" applyFont="1" applyBorder="1" applyAlignment="1" applyProtection="1">
      <alignment horizontal="left" wrapText="1"/>
    </xf>
    <xf numFmtId="167" fontId="5" fillId="0" borderId="50" xfId="0" quotePrefix="1" applyNumberFormat="1" applyFont="1" applyFill="1" applyBorder="1" applyProtection="1"/>
    <xf numFmtId="167" fontId="6" fillId="39" borderId="50" xfId="0" applyNumberFormat="1" applyFont="1" applyFill="1" applyBorder="1" applyAlignment="1" applyProtection="1">
      <alignment horizontal="left"/>
    </xf>
    <xf numFmtId="37" fontId="6" fillId="0" borderId="50" xfId="0" applyNumberFormat="1" applyFont="1" applyBorder="1" applyProtection="1"/>
    <xf numFmtId="37" fontId="6" fillId="0" borderId="0" xfId="0" applyNumberFormat="1" applyFont="1" applyAlignment="1" applyProtection="1">
      <alignment wrapText="1"/>
    </xf>
    <xf numFmtId="37" fontId="6" fillId="0" borderId="69" xfId="0" applyNumberFormat="1" applyFont="1" applyBorder="1" applyProtection="1"/>
    <xf numFmtId="3" fontId="6" fillId="0" borderId="65" xfId="0" applyNumberFormat="1" applyFont="1" applyFill="1" applyBorder="1" applyProtection="1"/>
    <xf numFmtId="3" fontId="6" fillId="0" borderId="0" xfId="0" applyNumberFormat="1" applyFont="1" applyFill="1" applyBorder="1" applyProtection="1"/>
    <xf numFmtId="177" fontId="42" fillId="0" borderId="39" xfId="1" applyNumberFormat="1" applyFont="1" applyFill="1" applyBorder="1"/>
    <xf numFmtId="174" fontId="42" fillId="0" borderId="74" xfId="17" applyNumberFormat="1" applyFont="1" applyFill="1" applyBorder="1"/>
    <xf numFmtId="174" fontId="42" fillId="0" borderId="55" xfId="17" applyNumberFormat="1" applyFont="1" applyFill="1" applyBorder="1"/>
    <xf numFmtId="174" fontId="42" fillId="0" borderId="22" xfId="17" applyNumberFormat="1" applyFont="1" applyFill="1" applyBorder="1"/>
    <xf numFmtId="166" fontId="6" fillId="0" borderId="27" xfId="1" applyFont="1" applyFill="1" applyBorder="1" applyProtection="1"/>
    <xf numFmtId="166" fontId="6" fillId="0" borderId="27" xfId="1" applyFont="1" applyBorder="1" applyProtection="1"/>
    <xf numFmtId="166" fontId="42" fillId="0" borderId="27" xfId="1" applyFont="1" applyFill="1" applyBorder="1"/>
    <xf numFmtId="166" fontId="42" fillId="0" borderId="28" xfId="1" applyFont="1" applyFill="1" applyBorder="1"/>
    <xf numFmtId="167" fontId="6" fillId="0" borderId="50" xfId="0" applyNumberFormat="1" applyFont="1" applyFill="1" applyBorder="1" applyAlignment="1" applyProtection="1">
      <alignment wrapText="1"/>
    </xf>
    <xf numFmtId="167" fontId="6" fillId="0" borderId="0" xfId="0" applyFont="1" applyFill="1" applyBorder="1" applyAlignment="1">
      <alignment wrapText="1"/>
    </xf>
    <xf numFmtId="167" fontId="6" fillId="0" borderId="69" xfId="0" applyNumberFormat="1" applyFont="1" applyFill="1" applyBorder="1" applyProtection="1"/>
    <xf numFmtId="3" fontId="5" fillId="0" borderId="65" xfId="0" applyNumberFormat="1" applyFont="1" applyFill="1" applyBorder="1" applyProtection="1"/>
    <xf numFmtId="3" fontId="5" fillId="0" borderId="2" xfId="0" applyNumberFormat="1" applyFont="1" applyFill="1" applyBorder="1" applyProtection="1"/>
    <xf numFmtId="3" fontId="5" fillId="0" borderId="0" xfId="0" applyNumberFormat="1" applyFont="1" applyFill="1" applyBorder="1" applyProtection="1"/>
    <xf numFmtId="37" fontId="5" fillId="0" borderId="50" xfId="0" quotePrefix="1" applyNumberFormat="1" applyFont="1" applyBorder="1" applyAlignment="1" applyProtection="1">
      <alignment horizontal="left"/>
    </xf>
    <xf numFmtId="37" fontId="5" fillId="0" borderId="50" xfId="0" applyNumberFormat="1" applyFont="1" applyBorder="1" applyAlignment="1" applyProtection="1">
      <alignment horizontal="left" wrapText="1"/>
    </xf>
    <xf numFmtId="37" fontId="6" fillId="0" borderId="0" xfId="0" applyNumberFormat="1" applyFont="1" applyBorder="1" applyAlignment="1" applyProtection="1">
      <alignment wrapText="1"/>
    </xf>
    <xf numFmtId="37" fontId="6" fillId="39" borderId="50" xfId="0" applyNumberFormat="1" applyFont="1" applyFill="1" applyBorder="1" applyAlignment="1" applyProtection="1">
      <alignment horizontal="left"/>
    </xf>
    <xf numFmtId="37" fontId="6" fillId="0" borderId="50" xfId="0" applyNumberFormat="1" applyFont="1" applyBorder="1" applyAlignment="1" applyProtection="1">
      <alignment horizontal="left" wrapText="1"/>
    </xf>
    <xf numFmtId="167" fontId="5" fillId="0" borderId="50" xfId="0" quotePrefix="1" applyNumberFormat="1" applyFont="1" applyFill="1" applyBorder="1" applyAlignment="1" applyProtection="1">
      <alignment horizontal="left"/>
    </xf>
    <xf numFmtId="177" fontId="6" fillId="0" borderId="69" xfId="1" applyNumberFormat="1" applyFont="1" applyFill="1" applyBorder="1" applyProtection="1"/>
    <xf numFmtId="177" fontId="6" fillId="39" borderId="65" xfId="1" applyNumberFormat="1" applyFont="1" applyFill="1" applyBorder="1"/>
    <xf numFmtId="174" fontId="42" fillId="0" borderId="27" xfId="1" applyNumberFormat="1" applyFont="1" applyFill="1" applyBorder="1" applyProtection="1"/>
    <xf numFmtId="174" fontId="42" fillId="0" borderId="0" xfId="17" applyNumberFormat="1" applyFont="1" applyFill="1" applyBorder="1"/>
    <xf numFmtId="167" fontId="6" fillId="39" borderId="0" xfId="0" applyFont="1" applyFill="1" applyBorder="1" applyAlignment="1">
      <alignment wrapText="1"/>
    </xf>
    <xf numFmtId="167" fontId="5" fillId="0" borderId="50" xfId="0" applyNumberFormat="1" applyFont="1" applyFill="1" applyBorder="1" applyAlignment="1" applyProtection="1">
      <alignment wrapText="1"/>
    </xf>
    <xf numFmtId="166" fontId="6" fillId="0" borderId="69" xfId="1" applyFont="1" applyFill="1" applyBorder="1" applyProtection="1"/>
    <xf numFmtId="166" fontId="6" fillId="0" borderId="2" xfId="1" applyFont="1" applyFill="1" applyBorder="1" applyProtection="1"/>
    <xf numFmtId="3" fontId="6" fillId="0" borderId="28" xfId="0" applyNumberFormat="1" applyFont="1" applyFill="1" applyBorder="1" applyProtection="1"/>
    <xf numFmtId="174" fontId="42" fillId="0" borderId="49" xfId="17" applyNumberFormat="1" applyFont="1" applyFill="1" applyBorder="1"/>
    <xf numFmtId="174" fontId="42" fillId="0" borderId="92" xfId="17" applyNumberFormat="1" applyFont="1" applyFill="1" applyBorder="1"/>
    <xf numFmtId="174" fontId="42" fillId="0" borderId="93" xfId="17" applyNumberFormat="1" applyFont="1" applyFill="1" applyBorder="1"/>
    <xf numFmtId="167" fontId="6" fillId="0" borderId="91" xfId="0" applyNumberFormat="1" applyFont="1" applyBorder="1" applyProtection="1"/>
    <xf numFmtId="167" fontId="6" fillId="39" borderId="0" xfId="0" applyFont="1" applyFill="1" applyAlignment="1">
      <alignment wrapText="1"/>
    </xf>
    <xf numFmtId="177" fontId="6" fillId="0" borderId="90" xfId="1" applyNumberFormat="1" applyFont="1" applyFill="1" applyBorder="1"/>
    <xf numFmtId="177" fontId="6" fillId="39" borderId="91" xfId="1" applyNumberFormat="1" applyFont="1" applyFill="1" applyBorder="1" applyProtection="1"/>
    <xf numFmtId="174" fontId="42" fillId="0" borderId="66" xfId="17" applyNumberFormat="1" applyFont="1" applyFill="1" applyBorder="1"/>
    <xf numFmtId="167" fontId="6" fillId="0" borderId="50" xfId="0" applyFont="1" applyBorder="1" applyAlignment="1">
      <alignment wrapText="1"/>
    </xf>
    <xf numFmtId="166" fontId="6" fillId="0" borderId="50" xfId="1" applyFont="1" applyFill="1" applyBorder="1"/>
    <xf numFmtId="37" fontId="6" fillId="0" borderId="0" xfId="0" applyNumberFormat="1" applyFont="1" applyFill="1" applyBorder="1" applyProtection="1"/>
    <xf numFmtId="166" fontId="6" fillId="0" borderId="0" xfId="1" applyFont="1" applyFill="1" applyBorder="1"/>
    <xf numFmtId="177" fontId="6" fillId="0" borderId="5" xfId="1" applyNumberFormat="1" applyFont="1" applyFill="1" applyBorder="1"/>
    <xf numFmtId="3" fontId="6" fillId="0" borderId="28" xfId="0" applyNumberFormat="1" applyFont="1" applyBorder="1" applyProtection="1"/>
    <xf numFmtId="174" fontId="42" fillId="0" borderId="27" xfId="0" applyNumberFormat="1" applyFont="1" applyBorder="1" applyProtection="1"/>
    <xf numFmtId="167" fontId="5" fillId="38" borderId="29" xfId="0" applyNumberFormat="1" applyFont="1" applyFill="1" applyBorder="1" applyProtection="1"/>
    <xf numFmtId="167" fontId="5" fillId="38" borderId="29" xfId="0" applyNumberFormat="1" applyFont="1" applyFill="1" applyBorder="1" applyAlignment="1" applyProtection="1">
      <alignment wrapText="1"/>
    </xf>
    <xf numFmtId="167" fontId="5" fillId="38" borderId="29" xfId="0" applyFont="1" applyFill="1" applyBorder="1"/>
    <xf numFmtId="167" fontId="5" fillId="38" borderId="30" xfId="0" applyFont="1" applyFill="1" applyBorder="1" applyAlignment="1">
      <alignment wrapText="1"/>
    </xf>
    <xf numFmtId="167" fontId="5" fillId="38" borderId="76" xfId="0" applyNumberFormat="1" applyFont="1" applyFill="1" applyBorder="1" applyProtection="1"/>
    <xf numFmtId="174" fontId="5" fillId="38" borderId="52" xfId="17" applyNumberFormat="1" applyFont="1" applyFill="1" applyBorder="1"/>
    <xf numFmtId="174" fontId="5" fillId="38" borderId="51" xfId="0" applyNumberFormat="1" applyFont="1" applyFill="1" applyBorder="1" applyProtection="1"/>
    <xf numFmtId="174" fontId="5" fillId="38" borderId="24" xfId="0" applyNumberFormat="1" applyFont="1" applyFill="1" applyBorder="1" applyProtection="1"/>
    <xf numFmtId="174" fontId="5" fillId="38" borderId="77" xfId="17" applyNumberFormat="1" applyFont="1" applyFill="1" applyBorder="1"/>
    <xf numFmtId="174" fontId="5" fillId="38" borderId="57" xfId="17" applyNumberFormat="1" applyFont="1" applyFill="1" applyBorder="1"/>
    <xf numFmtId="3" fontId="5" fillId="0" borderId="65" xfId="0" applyNumberFormat="1" applyFont="1" applyFill="1" applyBorder="1" applyAlignment="1" applyProtection="1">
      <alignment horizontal="left"/>
    </xf>
    <xf numFmtId="3" fontId="5" fillId="0" borderId="0" xfId="0" applyNumberFormat="1" applyFont="1" applyFill="1" applyBorder="1" applyAlignment="1" applyProtection="1">
      <alignment horizontal="left"/>
    </xf>
    <xf numFmtId="3" fontId="5" fillId="0" borderId="27" xfId="0" applyNumberFormat="1" applyFont="1" applyBorder="1" applyProtection="1"/>
    <xf numFmtId="3" fontId="5" fillId="0" borderId="70" xfId="0" applyNumberFormat="1" applyFont="1" applyFill="1" applyBorder="1" applyAlignment="1" applyProtection="1">
      <alignment horizontal="left"/>
    </xf>
    <xf numFmtId="3" fontId="5" fillId="0" borderId="23" xfId="0" applyNumberFormat="1" applyFont="1" applyFill="1" applyBorder="1" applyAlignment="1" applyProtection="1">
      <alignment horizontal="left"/>
    </xf>
    <xf numFmtId="3" fontId="5" fillId="0" borderId="70" xfId="0" applyNumberFormat="1" applyFont="1" applyFill="1" applyBorder="1" applyProtection="1"/>
    <xf numFmtId="3" fontId="5" fillId="0" borderId="23" xfId="0" applyNumberFormat="1" applyFont="1" applyFill="1" applyBorder="1" applyProtection="1"/>
    <xf numFmtId="170" fontId="6" fillId="0" borderId="0" xfId="0" applyNumberFormat="1" applyFont="1" applyAlignment="1" applyProtection="1">
      <alignment wrapText="1"/>
    </xf>
    <xf numFmtId="176" fontId="5" fillId="0" borderId="65" xfId="17" applyNumberFormat="1" applyFont="1" applyFill="1" applyBorder="1" applyAlignment="1" applyProtection="1">
      <alignment horizontal="left"/>
    </xf>
    <xf numFmtId="10" fontId="6" fillId="0" borderId="0" xfId="0" applyNumberFormat="1" applyFont="1" applyAlignment="1" applyProtection="1">
      <alignment wrapText="1"/>
    </xf>
    <xf numFmtId="167" fontId="5" fillId="34" borderId="29" xfId="0" quotePrefix="1" applyNumberFormat="1" applyFont="1" applyFill="1" applyBorder="1" applyAlignment="1" applyProtection="1">
      <alignment horizontal="left"/>
    </xf>
    <xf numFmtId="167" fontId="5" fillId="34" borderId="29" xfId="0" applyNumberFormat="1" applyFont="1" applyFill="1" applyBorder="1" applyAlignment="1" applyProtection="1">
      <alignment wrapText="1"/>
    </xf>
    <xf numFmtId="167" fontId="5" fillId="34" borderId="29" xfId="0" applyNumberFormat="1" applyFont="1" applyFill="1" applyBorder="1" applyProtection="1"/>
    <xf numFmtId="167" fontId="5" fillId="34" borderId="29" xfId="0" applyFont="1" applyFill="1" applyBorder="1"/>
    <xf numFmtId="167" fontId="5" fillId="34" borderId="30" xfId="0" applyFont="1" applyFill="1" applyBorder="1" applyAlignment="1">
      <alignment wrapText="1"/>
    </xf>
    <xf numFmtId="167" fontId="5" fillId="34" borderId="76" xfId="0" applyNumberFormat="1" applyFont="1" applyFill="1" applyBorder="1" applyProtection="1"/>
    <xf numFmtId="174" fontId="5" fillId="34" borderId="52" xfId="17" applyNumberFormat="1" applyFont="1" applyFill="1" applyBorder="1"/>
    <xf numFmtId="174" fontId="5" fillId="34" borderId="51" xfId="0" applyNumberFormat="1" applyFont="1" applyFill="1" applyBorder="1" applyProtection="1"/>
    <xf numFmtId="174" fontId="5" fillId="34" borderId="24" xfId="17" applyNumberFormat="1" applyFont="1" applyFill="1" applyBorder="1"/>
    <xf numFmtId="174" fontId="5" fillId="34" borderId="78" xfId="17" applyNumberFormat="1" applyFont="1" applyFill="1" applyBorder="1"/>
    <xf numFmtId="174" fontId="5" fillId="34" borderId="57" xfId="17" applyNumberFormat="1" applyFont="1" applyFill="1" applyBorder="1"/>
    <xf numFmtId="0" fontId="43" fillId="33" borderId="0" xfId="96" applyFont="1" applyFill="1" applyAlignment="1">
      <alignment vertical="center"/>
    </xf>
    <xf numFmtId="176" fontId="43" fillId="33" borderId="0" xfId="97" applyNumberFormat="1" applyFont="1" applyFill="1" applyAlignment="1">
      <alignment horizontal="left" vertical="center"/>
    </xf>
    <xf numFmtId="0" fontId="44" fillId="33" borderId="0" xfId="96" applyFont="1" applyFill="1" applyAlignment="1">
      <alignment horizontal="left" vertical="center"/>
    </xf>
    <xf numFmtId="176" fontId="44" fillId="33" borderId="0" xfId="97" applyNumberFormat="1" applyFont="1" applyFill="1" applyAlignment="1">
      <alignment horizontal="left" vertical="center"/>
    </xf>
    <xf numFmtId="0" fontId="44" fillId="33" borderId="0" xfId="96" applyFont="1" applyFill="1" applyAlignment="1">
      <alignment horizontal="center" vertical="center"/>
    </xf>
    <xf numFmtId="176" fontId="44" fillId="33" borderId="0" xfId="97" applyNumberFormat="1" applyFont="1" applyFill="1" applyAlignment="1">
      <alignment vertical="center"/>
    </xf>
    <xf numFmtId="0" fontId="44" fillId="33" borderId="0" xfId="96" applyFont="1" applyFill="1" applyAlignment="1">
      <alignment vertical="center"/>
    </xf>
    <xf numFmtId="14" fontId="43" fillId="33" borderId="0" xfId="96" applyNumberFormat="1" applyFont="1" applyFill="1" applyAlignment="1">
      <alignment vertical="center" wrapText="1"/>
    </xf>
    <xf numFmtId="0" fontId="43" fillId="33" borderId="0" xfId="96" applyFont="1" applyFill="1" applyAlignment="1">
      <alignment horizontal="left" vertical="center"/>
    </xf>
    <xf numFmtId="0" fontId="43" fillId="33" borderId="0" xfId="96" applyFont="1" applyFill="1" applyAlignment="1">
      <alignment horizontal="center" vertical="center"/>
    </xf>
    <xf numFmtId="176" fontId="43" fillId="33" borderId="0" xfId="97" applyNumberFormat="1" applyFont="1" applyFill="1" applyAlignment="1">
      <alignment vertical="center"/>
    </xf>
    <xf numFmtId="176" fontId="44" fillId="33" borderId="0" xfId="97" applyNumberFormat="1" applyFont="1" applyFill="1" applyBorder="1" applyAlignment="1">
      <alignment vertical="center"/>
    </xf>
    <xf numFmtId="0" fontId="44" fillId="33" borderId="0" xfId="96" applyFont="1" applyFill="1" applyBorder="1" applyAlignment="1">
      <alignment vertical="center"/>
    </xf>
    <xf numFmtId="0" fontId="43" fillId="35" borderId="84" xfId="96" applyFont="1" applyFill="1" applyBorder="1" applyAlignment="1">
      <alignment horizontal="center" vertical="center" wrapText="1"/>
    </xf>
    <xf numFmtId="0" fontId="43" fillId="33" borderId="0" xfId="96" applyFont="1" applyFill="1" applyAlignment="1">
      <alignment horizontal="center" vertical="center" wrapText="1"/>
    </xf>
    <xf numFmtId="0" fontId="44" fillId="33" borderId="85" xfId="96" applyFont="1" applyFill="1" applyBorder="1" applyAlignment="1">
      <alignment vertical="center"/>
    </xf>
    <xf numFmtId="176" fontId="43" fillId="33" borderId="0" xfId="97" applyNumberFormat="1" applyFont="1" applyFill="1" applyAlignment="1">
      <alignment horizontal="center" vertical="center"/>
    </xf>
    <xf numFmtId="0" fontId="43" fillId="33" borderId="7" xfId="96" applyFont="1" applyFill="1" applyBorder="1" applyAlignment="1">
      <alignment horizontal="center" vertical="center"/>
    </xf>
    <xf numFmtId="0" fontId="43" fillId="33" borderId="0" xfId="96" applyFont="1" applyFill="1" applyBorder="1" applyAlignment="1">
      <alignment horizontal="center" vertical="top"/>
    </xf>
    <xf numFmtId="176" fontId="43" fillId="33" borderId="0" xfId="97" applyNumberFormat="1" applyFont="1" applyFill="1" applyBorder="1" applyAlignment="1">
      <alignment horizontal="center" vertical="top"/>
    </xf>
    <xf numFmtId="0" fontId="43" fillId="33" borderId="0" xfId="96" applyFont="1" applyFill="1" applyBorder="1" applyAlignment="1">
      <alignment horizontal="center" vertical="top" wrapText="1"/>
    </xf>
    <xf numFmtId="0" fontId="43" fillId="33" borderId="0" xfId="96" applyFont="1" applyFill="1" applyBorder="1" applyAlignment="1">
      <alignment horizontal="center" vertical="center"/>
    </xf>
    <xf numFmtId="176" fontId="43" fillId="33" borderId="0" xfId="97" applyNumberFormat="1" applyFont="1" applyFill="1" applyBorder="1" applyAlignment="1">
      <alignment horizontal="center" vertical="center"/>
    </xf>
    <xf numFmtId="176" fontId="43" fillId="33" borderId="66" xfId="97" applyNumberFormat="1" applyFont="1" applyFill="1" applyBorder="1" applyAlignment="1">
      <alignment horizontal="center" vertical="center"/>
    </xf>
    <xf numFmtId="0" fontId="44" fillId="33" borderId="50" xfId="96" applyFont="1" applyFill="1" applyBorder="1" applyAlignment="1">
      <alignment vertical="center"/>
    </xf>
    <xf numFmtId="0" fontId="43" fillId="33" borderId="8" xfId="96" applyFont="1" applyFill="1" applyBorder="1" applyAlignment="1">
      <alignment horizontal="center" vertical="center"/>
    </xf>
    <xf numFmtId="176" fontId="43" fillId="33" borderId="6" xfId="97" applyNumberFormat="1" applyFont="1" applyFill="1" applyBorder="1" applyAlignment="1">
      <alignment horizontal="center" vertical="center"/>
    </xf>
    <xf numFmtId="0" fontId="43" fillId="33" borderId="9" xfId="96" applyFont="1" applyFill="1" applyBorder="1" applyAlignment="1">
      <alignment horizontal="center" vertical="center" wrapText="1"/>
    </xf>
    <xf numFmtId="176" fontId="44" fillId="33" borderId="0" xfId="97" applyNumberFormat="1" applyFont="1" applyFill="1" applyBorder="1" applyAlignment="1">
      <alignment horizontal="left" vertical="center"/>
    </xf>
    <xf numFmtId="0" fontId="44" fillId="33" borderId="7" xfId="96" applyFont="1" applyFill="1" applyBorder="1" applyAlignment="1">
      <alignment horizontal="left" vertical="center"/>
    </xf>
    <xf numFmtId="0" fontId="44" fillId="39" borderId="41" xfId="96" applyFont="1" applyFill="1" applyBorder="1" applyAlignment="1">
      <alignment horizontal="left" vertical="center"/>
    </xf>
    <xf numFmtId="176" fontId="44" fillId="39" borderId="42" xfId="97" applyNumberFormat="1" applyFont="1" applyFill="1" applyBorder="1" applyAlignment="1">
      <alignment horizontal="left" vertical="center"/>
    </xf>
    <xf numFmtId="0" fontId="44" fillId="39" borderId="42" xfId="96" applyFont="1" applyFill="1" applyBorder="1" applyAlignment="1">
      <alignment horizontal="center" vertical="center"/>
    </xf>
    <xf numFmtId="0" fontId="44" fillId="39" borderId="43" xfId="96" applyFont="1" applyFill="1" applyBorder="1" applyAlignment="1">
      <alignment horizontal="center" vertical="center"/>
    </xf>
    <xf numFmtId="0" fontId="44" fillId="33" borderId="0" xfId="96" applyFont="1" applyFill="1" applyBorder="1" applyAlignment="1">
      <alignment horizontal="left" vertical="center"/>
    </xf>
    <xf numFmtId="176" fontId="44" fillId="0" borderId="6" xfId="97" applyNumberFormat="1" applyFont="1" applyFill="1" applyBorder="1" applyAlignment="1">
      <alignment horizontal="left" vertical="center"/>
    </xf>
    <xf numFmtId="176" fontId="44" fillId="33" borderId="66" xfId="97" applyNumberFormat="1" applyFont="1" applyFill="1" applyBorder="1" applyAlignment="1">
      <alignment horizontal="left" vertical="center"/>
    </xf>
    <xf numFmtId="0" fontId="44" fillId="39" borderId="7" xfId="96" applyFont="1" applyFill="1" applyBorder="1" applyAlignment="1">
      <alignment horizontal="left" vertical="center"/>
    </xf>
    <xf numFmtId="176" fontId="44" fillId="39" borderId="4" xfId="97" applyNumberFormat="1" applyFont="1" applyFill="1" applyBorder="1" applyAlignment="1">
      <alignment horizontal="left" vertical="center"/>
    </xf>
    <xf numFmtId="0" fontId="44" fillId="39" borderId="4" xfId="96" applyFont="1" applyFill="1" applyBorder="1" applyAlignment="1">
      <alignment horizontal="center" vertical="center"/>
    </xf>
    <xf numFmtId="0" fontId="44" fillId="39" borderId="66" xfId="96" applyFont="1" applyFill="1" applyBorder="1" applyAlignment="1">
      <alignment horizontal="center" vertical="center"/>
    </xf>
    <xf numFmtId="0" fontId="44" fillId="39" borderId="44" xfId="96" applyFont="1" applyFill="1" applyBorder="1" applyAlignment="1">
      <alignment horizontal="center" vertical="center"/>
    </xf>
    <xf numFmtId="0" fontId="44" fillId="39" borderId="45" xfId="96" applyFont="1" applyFill="1" applyBorder="1" applyAlignment="1">
      <alignment horizontal="left" vertical="center"/>
    </xf>
    <xf numFmtId="176" fontId="44" fillId="39" borderId="46" xfId="97" applyNumberFormat="1" applyFont="1" applyFill="1" applyBorder="1" applyAlignment="1">
      <alignment horizontal="left" vertical="center"/>
    </xf>
    <xf numFmtId="0" fontId="44" fillId="39" borderId="46" xfId="96" applyFont="1" applyFill="1" applyBorder="1" applyAlignment="1">
      <alignment horizontal="center" vertical="center"/>
    </xf>
    <xf numFmtId="0" fontId="44" fillId="39" borderId="86" xfId="96" applyFont="1" applyFill="1" applyBorder="1" applyAlignment="1">
      <alignment horizontal="center" vertical="center"/>
    </xf>
    <xf numFmtId="0" fontId="44" fillId="33" borderId="0" xfId="96" applyFont="1" applyFill="1" applyBorder="1" applyAlignment="1">
      <alignment horizontal="center" vertical="center"/>
    </xf>
    <xf numFmtId="0" fontId="43" fillId="33" borderId="50" xfId="96" applyFont="1" applyFill="1" applyBorder="1" applyAlignment="1">
      <alignment vertical="center"/>
    </xf>
    <xf numFmtId="176" fontId="43" fillId="33" borderId="0" xfId="97" applyNumberFormat="1" applyFont="1" applyFill="1" applyBorder="1" applyAlignment="1">
      <alignment horizontal="left" vertical="center"/>
    </xf>
    <xf numFmtId="0" fontId="43" fillId="33" borderId="7" xfId="96" applyFont="1" applyFill="1" applyBorder="1" applyAlignment="1">
      <alignment horizontal="left" vertical="center"/>
    </xf>
    <xf numFmtId="0" fontId="43" fillId="33" borderId="8" xfId="96" applyFont="1" applyFill="1" applyBorder="1" applyAlignment="1">
      <alignment horizontal="left" vertical="center"/>
    </xf>
    <xf numFmtId="176" fontId="43" fillId="33" borderId="3" xfId="97" applyNumberFormat="1" applyFont="1" applyFill="1" applyBorder="1" applyAlignment="1">
      <alignment horizontal="left" vertical="center"/>
    </xf>
    <xf numFmtId="0" fontId="43" fillId="33" borderId="9" xfId="96" applyFont="1" applyFill="1" applyBorder="1" applyAlignment="1">
      <alignment horizontal="center" vertical="center"/>
    </xf>
    <xf numFmtId="176" fontId="43" fillId="40" borderId="29" xfId="97" applyNumberFormat="1" applyFont="1" applyFill="1" applyBorder="1" applyAlignment="1">
      <alignment horizontal="left" vertical="center"/>
    </xf>
    <xf numFmtId="176" fontId="43" fillId="33" borderId="66" xfId="97" applyNumberFormat="1" applyFont="1" applyFill="1" applyBorder="1" applyAlignment="1">
      <alignment horizontal="left" vertical="center"/>
    </xf>
    <xf numFmtId="0" fontId="44" fillId="33" borderId="49" xfId="96" applyFont="1" applyFill="1" applyBorder="1" applyAlignment="1">
      <alignment vertical="center"/>
    </xf>
    <xf numFmtId="0" fontId="44" fillId="33" borderId="38" xfId="96" applyFont="1" applyFill="1" applyBorder="1" applyAlignment="1">
      <alignment horizontal="left" vertical="center"/>
    </xf>
    <xf numFmtId="0" fontId="44" fillId="33" borderId="87" xfId="96" applyFont="1" applyFill="1" applyBorder="1" applyAlignment="1">
      <alignment horizontal="left" vertical="center"/>
    </xf>
    <xf numFmtId="176" fontId="44" fillId="33" borderId="87" xfId="97" applyNumberFormat="1" applyFont="1" applyFill="1" applyBorder="1" applyAlignment="1">
      <alignment horizontal="left" vertical="center"/>
    </xf>
    <xf numFmtId="0" fontId="44" fillId="33" borderId="87" xfId="96" applyFont="1" applyFill="1" applyBorder="1" applyAlignment="1">
      <alignment horizontal="center" vertical="center"/>
    </xf>
    <xf numFmtId="176" fontId="44" fillId="33" borderId="87" xfId="97" applyNumberFormat="1" applyFont="1" applyFill="1" applyBorder="1" applyAlignment="1">
      <alignment vertical="center"/>
    </xf>
    <xf numFmtId="176" fontId="44" fillId="33" borderId="86" xfId="97" applyNumberFormat="1" applyFont="1" applyFill="1" applyBorder="1" applyAlignment="1">
      <alignment vertical="center"/>
    </xf>
    <xf numFmtId="0" fontId="44" fillId="39" borderId="41" xfId="96" quotePrefix="1" applyFont="1" applyFill="1" applyBorder="1" applyAlignment="1">
      <alignment horizontal="left" vertical="center"/>
    </xf>
    <xf numFmtId="14" fontId="33" fillId="39" borderId="47" xfId="91" applyNumberFormat="1" applyFont="1" applyFill="1" applyBorder="1" applyAlignment="1" applyProtection="1">
      <alignment horizontal="left" vertical="center" wrapText="1"/>
      <protection locked="0"/>
    </xf>
    <xf numFmtId="2" fontId="6" fillId="0" borderId="21" xfId="21" applyNumberFormat="1" applyFont="1" applyFill="1" applyBorder="1" applyAlignment="1" applyProtection="1">
      <alignment horizontal="center" vertical="center" wrapText="1"/>
      <protection locked="0"/>
    </xf>
    <xf numFmtId="174" fontId="33" fillId="39" borderId="94" xfId="17" applyNumberFormat="1" applyFont="1" applyFill="1" applyBorder="1" applyAlignment="1" applyProtection="1">
      <alignment horizontal="left" vertical="center" wrapText="1"/>
      <protection locked="0"/>
    </xf>
    <xf numFmtId="167" fontId="6" fillId="0" borderId="95" xfId="0" applyNumberFormat="1" applyFont="1" applyFill="1" applyBorder="1" applyProtection="1"/>
    <xf numFmtId="174" fontId="42" fillId="0" borderId="96" xfId="17" applyNumberFormat="1" applyFont="1" applyFill="1" applyBorder="1"/>
    <xf numFmtId="174" fontId="42" fillId="0" borderId="97" xfId="17" applyNumberFormat="1" applyFont="1" applyFill="1" applyBorder="1"/>
    <xf numFmtId="177" fontId="6" fillId="0" borderId="96" xfId="1" applyNumberFormat="1" applyFont="1" applyFill="1" applyBorder="1" applyProtection="1"/>
    <xf numFmtId="177" fontId="6" fillId="0" borderId="97" xfId="1" applyNumberFormat="1" applyFont="1" applyFill="1" applyBorder="1" applyProtection="1"/>
    <xf numFmtId="167" fontId="6" fillId="0" borderId="50" xfId="0" applyNumberFormat="1" applyFont="1" applyFill="1" applyBorder="1" applyProtection="1"/>
    <xf numFmtId="0" fontId="6" fillId="0" borderId="50" xfId="91" applyFont="1" applyFill="1" applyBorder="1" applyAlignment="1">
      <alignment horizontal="left" wrapText="1"/>
    </xf>
    <xf numFmtId="177" fontId="6" fillId="0" borderId="95" xfId="1" applyNumberFormat="1" applyFont="1" applyFill="1" applyBorder="1" applyProtection="1"/>
    <xf numFmtId="167" fontId="5" fillId="0" borderId="69" xfId="0" applyNumberFormat="1" applyFont="1" applyFill="1" applyBorder="1" applyProtection="1"/>
    <xf numFmtId="3" fontId="5" fillId="0" borderId="27" xfId="0" applyNumberFormat="1" applyFont="1" applyFill="1" applyBorder="1" applyProtection="1"/>
    <xf numFmtId="0" fontId="6" fillId="0" borderId="28" xfId="21" applyNumberFormat="1" applyFont="1" applyFill="1" applyBorder="1" applyAlignment="1" applyProtection="1">
      <alignment horizontal="left" vertical="center"/>
      <protection locked="0"/>
    </xf>
    <xf numFmtId="0" fontId="6" fillId="0" borderId="19" xfId="21" applyNumberFormat="1" applyFont="1" applyFill="1" applyBorder="1" applyAlignment="1" applyProtection="1">
      <alignment horizontal="left" vertical="center"/>
      <protection locked="0"/>
    </xf>
    <xf numFmtId="167" fontId="6" fillId="0" borderId="65" xfId="0" applyNumberFormat="1" applyFont="1" applyFill="1" applyBorder="1" applyProtection="1"/>
    <xf numFmtId="167" fontId="5" fillId="39" borderId="0" xfId="0" applyFont="1" applyFill="1" applyAlignment="1"/>
    <xf numFmtId="174" fontId="5" fillId="34" borderId="100" xfId="17" applyNumberFormat="1" applyFont="1" applyFill="1" applyBorder="1"/>
    <xf numFmtId="10" fontId="6" fillId="39" borderId="50" xfId="18" applyNumberFormat="1" applyFont="1" applyFill="1" applyBorder="1" applyProtection="1"/>
    <xf numFmtId="177" fontId="6" fillId="39" borderId="99" xfId="1" applyNumberFormat="1" applyFont="1" applyFill="1" applyBorder="1" applyProtection="1"/>
    <xf numFmtId="177" fontId="6" fillId="39" borderId="98" xfId="1" applyNumberFormat="1" applyFont="1" applyFill="1" applyBorder="1" applyProtection="1"/>
    <xf numFmtId="10" fontId="6" fillId="39" borderId="50" xfId="18" applyNumberFormat="1" applyFont="1" applyFill="1" applyBorder="1"/>
    <xf numFmtId="167" fontId="0" fillId="0" borderId="0" xfId="0" applyAlignment="1">
      <alignment wrapText="1"/>
    </xf>
    <xf numFmtId="167" fontId="46" fillId="0" borderId="0" xfId="0" applyFont="1" applyAlignment="1">
      <alignment wrapText="1"/>
    </xf>
    <xf numFmtId="167" fontId="46" fillId="0" borderId="0" xfId="0" applyFont="1"/>
    <xf numFmtId="167" fontId="5" fillId="0" borderId="48" xfId="0" quotePrefix="1" applyNumberFormat="1" applyFont="1" applyFill="1" applyBorder="1" applyAlignment="1" applyProtection="1">
      <alignment horizontal="left"/>
    </xf>
    <xf numFmtId="167" fontId="6" fillId="0" borderId="48" xfId="0" applyNumberFormat="1" applyFont="1" applyFill="1" applyBorder="1" applyAlignment="1" applyProtection="1">
      <alignment wrapText="1"/>
    </xf>
    <xf numFmtId="167" fontId="5" fillId="0" borderId="48" xfId="0" quotePrefix="1" applyNumberFormat="1" applyFont="1" applyFill="1" applyBorder="1" applyProtection="1"/>
    <xf numFmtId="167" fontId="6" fillId="0" borderId="48" xfId="0" applyFont="1" applyFill="1" applyBorder="1"/>
    <xf numFmtId="167" fontId="6" fillId="0" borderId="26" xfId="0" applyFont="1" applyFill="1" applyBorder="1" applyAlignment="1">
      <alignment wrapText="1"/>
    </xf>
    <xf numFmtId="167" fontId="6" fillId="0" borderId="101" xfId="0" applyNumberFormat="1" applyFont="1" applyFill="1" applyBorder="1" applyProtection="1"/>
    <xf numFmtId="174" fontId="42" fillId="0" borderId="102" xfId="17" applyNumberFormat="1" applyFont="1" applyFill="1" applyBorder="1"/>
    <xf numFmtId="167" fontId="6" fillId="0" borderId="103" xfId="0" applyNumberFormat="1" applyFont="1" applyFill="1" applyBorder="1" applyProtection="1"/>
    <xf numFmtId="174" fontId="42" fillId="0" borderId="79" xfId="17" applyNumberFormat="1" applyFont="1" applyFill="1" applyBorder="1"/>
    <xf numFmtId="3" fontId="6" fillId="0" borderId="97" xfId="0" applyNumberFormat="1" applyFont="1" applyFill="1" applyBorder="1" applyProtection="1"/>
    <xf numFmtId="177" fontId="6" fillId="39" borderId="95" xfId="1" applyNumberFormat="1" applyFont="1" applyFill="1" applyBorder="1" applyProtection="1"/>
    <xf numFmtId="166" fontId="6" fillId="0" borderId="95" xfId="1" applyFont="1" applyFill="1" applyBorder="1" applyProtection="1"/>
    <xf numFmtId="174" fontId="42" fillId="0" borderId="104" xfId="17" applyNumberFormat="1" applyFont="1" applyFill="1" applyBorder="1"/>
    <xf numFmtId="167" fontId="5" fillId="0" borderId="27" xfId="0" applyNumberFormat="1" applyFont="1" applyBorder="1" applyAlignment="1" applyProtection="1">
      <alignment wrapText="1"/>
    </xf>
    <xf numFmtId="167" fontId="5" fillId="0" borderId="27" xfId="0" applyNumberFormat="1" applyFont="1" applyBorder="1" applyAlignment="1" applyProtection="1">
      <alignment horizontal="left" wrapText="1"/>
    </xf>
    <xf numFmtId="174" fontId="6" fillId="0" borderId="99" xfId="0" applyNumberFormat="1" applyFont="1" applyBorder="1" applyProtection="1"/>
    <xf numFmtId="174" fontId="6" fillId="0" borderId="105" xfId="0" applyNumberFormat="1" applyFont="1" applyBorder="1" applyProtection="1"/>
    <xf numFmtId="167" fontId="5" fillId="0" borderId="99" xfId="0" applyNumberFormat="1" applyFont="1" applyBorder="1" applyProtection="1"/>
    <xf numFmtId="174" fontId="6" fillId="0" borderId="99" xfId="0" applyNumberFormat="1" applyFont="1" applyBorder="1"/>
    <xf numFmtId="174" fontId="5" fillId="35" borderId="99" xfId="0" applyNumberFormat="1" applyFont="1" applyFill="1" applyBorder="1" applyProtection="1"/>
    <xf numFmtId="174" fontId="5" fillId="35" borderId="105" xfId="0" applyNumberFormat="1" applyFont="1" applyFill="1" applyBorder="1" applyProtection="1"/>
    <xf numFmtId="174" fontId="5" fillId="35" borderId="97" xfId="0" applyNumberFormat="1" applyFont="1" applyFill="1" applyBorder="1" applyProtection="1"/>
    <xf numFmtId="167" fontId="6" fillId="0" borderId="97" xfId="0" applyFont="1" applyBorder="1"/>
    <xf numFmtId="176" fontId="6" fillId="0" borderId="34" xfId="17" applyNumberFormat="1" applyFont="1" applyBorder="1"/>
    <xf numFmtId="167" fontId="50" fillId="0" borderId="0" xfId="0" applyFont="1" applyAlignment="1">
      <alignment wrapText="1"/>
    </xf>
    <xf numFmtId="167" fontId="51" fillId="0" borderId="0" xfId="0" applyFont="1" applyAlignment="1">
      <alignment wrapText="1"/>
    </xf>
    <xf numFmtId="167" fontId="29" fillId="41" borderId="106" xfId="0" applyNumberFormat="1" applyFont="1" applyFill="1" applyBorder="1" applyAlignment="1" applyProtection="1">
      <alignment wrapText="1"/>
    </xf>
    <xf numFmtId="174" fontId="29" fillId="41" borderId="107" xfId="0" applyNumberFormat="1" applyFont="1" applyFill="1" applyBorder="1" applyProtection="1"/>
    <xf numFmtId="174" fontId="29" fillId="41" borderId="108" xfId="0" applyNumberFormat="1" applyFont="1" applyFill="1" applyBorder="1" applyProtection="1"/>
    <xf numFmtId="167" fontId="47" fillId="0" borderId="0" xfId="100" applyAlignment="1">
      <alignment wrapText="1"/>
    </xf>
    <xf numFmtId="175" fontId="6" fillId="39" borderId="26" xfId="19" applyNumberFormat="1" applyFont="1" applyFill="1" applyBorder="1" applyAlignment="1" applyProtection="1">
      <alignment horizontal="right"/>
      <protection locked="0"/>
    </xf>
    <xf numFmtId="0" fontId="6" fillId="0" borderId="0" xfId="19" applyNumberFormat="1" applyFont="1" applyFill="1" applyBorder="1" applyAlignment="1" applyProtection="1">
      <alignment horizontal="right"/>
      <protection locked="0"/>
    </xf>
    <xf numFmtId="175" fontId="6" fillId="39" borderId="0" xfId="19" applyNumberFormat="1" applyFont="1" applyFill="1" applyBorder="1" applyAlignment="1" applyProtection="1">
      <alignment horizontal="right"/>
      <protection locked="0"/>
    </xf>
    <xf numFmtId="0" fontId="6" fillId="0" borderId="19" xfId="19" applyNumberFormat="1" applyFont="1" applyFill="1" applyBorder="1" applyAlignment="1" applyProtection="1">
      <alignment horizontal="right"/>
      <protection locked="0"/>
    </xf>
    <xf numFmtId="0" fontId="6" fillId="0" borderId="48" xfId="19" applyNumberFormat="1" applyFont="1" applyFill="1" applyBorder="1" applyAlignment="1" applyProtection="1">
      <alignment horizontal="center" vertical="center" wrapText="1"/>
      <protection locked="0"/>
    </xf>
    <xf numFmtId="0" fontId="6" fillId="0" borderId="50" xfId="19" applyNumberFormat="1" applyFont="1" applyFill="1" applyBorder="1" applyAlignment="1" applyProtection="1">
      <alignment horizontal="center" vertical="center" wrapText="1"/>
      <protection locked="0"/>
    </xf>
    <xf numFmtId="0" fontId="6" fillId="0" borderId="49" xfId="19" applyNumberFormat="1" applyFont="1" applyFill="1" applyBorder="1" applyAlignment="1" applyProtection="1">
      <alignment horizontal="center" vertical="center" wrapText="1"/>
      <protection locked="0"/>
    </xf>
    <xf numFmtId="0" fontId="6" fillId="0" borderId="27" xfId="21" applyNumberFormat="1" applyFont="1" applyBorder="1" applyAlignment="1" applyProtection="1">
      <alignment horizontal="left" vertical="center"/>
      <protection locked="0"/>
    </xf>
    <xf numFmtId="0" fontId="6" fillId="0" borderId="0" xfId="21" applyNumberFormat="1" applyFont="1" applyBorder="1" applyAlignment="1" applyProtection="1">
      <alignment horizontal="left" vertical="center"/>
      <protection locked="0"/>
    </xf>
    <xf numFmtId="0" fontId="5" fillId="35" borderId="24" xfId="19" applyNumberFormat="1" applyFont="1" applyFill="1" applyBorder="1" applyAlignment="1" applyProtection="1">
      <alignment horizontal="center"/>
      <protection locked="0"/>
    </xf>
    <xf numFmtId="0" fontId="5" fillId="35" borderId="30" xfId="19" applyNumberFormat="1" applyFont="1" applyFill="1" applyBorder="1" applyAlignment="1" applyProtection="1">
      <alignment horizontal="center"/>
      <protection locked="0"/>
    </xf>
    <xf numFmtId="0" fontId="5" fillId="35" borderId="31" xfId="19" applyNumberFormat="1" applyFont="1" applyFill="1" applyBorder="1" applyAlignment="1" applyProtection="1">
      <alignment horizontal="center"/>
      <protection locked="0"/>
    </xf>
    <xf numFmtId="167" fontId="38" fillId="0" borderId="0" xfId="0" applyFont="1" applyFill="1" applyBorder="1" applyAlignment="1">
      <alignment horizontal="center"/>
    </xf>
    <xf numFmtId="0" fontId="5" fillId="35" borderId="24" xfId="21" applyNumberFormat="1" applyFont="1" applyFill="1" applyBorder="1" applyAlignment="1" applyProtection="1">
      <alignment horizontal="center" vertical="center"/>
      <protection locked="0"/>
    </xf>
    <xf numFmtId="0" fontId="5" fillId="35" borderId="30" xfId="21" applyNumberFormat="1" applyFont="1" applyFill="1" applyBorder="1" applyAlignment="1" applyProtection="1">
      <alignment horizontal="center" vertical="center"/>
      <protection locked="0"/>
    </xf>
    <xf numFmtId="0" fontId="5" fillId="35" borderId="31" xfId="21" applyNumberFormat="1" applyFont="1" applyFill="1" applyBorder="1" applyAlignment="1" applyProtection="1">
      <alignment horizontal="center" vertical="center"/>
      <protection locked="0"/>
    </xf>
    <xf numFmtId="37" fontId="5" fillId="0" borderId="61" xfId="0" applyNumberFormat="1" applyFont="1" applyBorder="1" applyAlignment="1" applyProtection="1">
      <alignment horizontal="center"/>
    </xf>
    <xf numFmtId="37" fontId="5" fillId="0" borderId="63" xfId="0" applyNumberFormat="1" applyFont="1" applyBorder="1" applyAlignment="1" applyProtection="1">
      <alignment horizontal="center"/>
    </xf>
    <xf numFmtId="167" fontId="5" fillId="0" borderId="62" xfId="0" applyNumberFormat="1" applyFont="1" applyBorder="1" applyAlignment="1" applyProtection="1">
      <alignment horizontal="center" wrapText="1"/>
    </xf>
    <xf numFmtId="167" fontId="5" fillId="0" borderId="64" xfId="0" applyNumberFormat="1" applyFont="1" applyBorder="1" applyAlignment="1" applyProtection="1">
      <alignment horizontal="center" wrapText="1"/>
    </xf>
    <xf numFmtId="167" fontId="5" fillId="0" borderId="50" xfId="0" applyNumberFormat="1" applyFont="1" applyBorder="1" applyAlignment="1" applyProtection="1">
      <alignment horizontal="center" wrapText="1"/>
    </xf>
    <xf numFmtId="167" fontId="41" fillId="0" borderId="0" xfId="0" applyFont="1" applyFill="1" applyBorder="1" applyAlignment="1">
      <alignment horizontal="center"/>
    </xf>
    <xf numFmtId="37" fontId="5" fillId="36" borderId="24" xfId="0" quotePrefix="1" applyNumberFormat="1" applyFont="1" applyFill="1" applyBorder="1" applyAlignment="1" applyProtection="1">
      <alignment horizontal="center"/>
    </xf>
    <xf numFmtId="37" fontId="5" fillId="36" borderId="31" xfId="0" quotePrefix="1" applyNumberFormat="1" applyFont="1" applyFill="1" applyBorder="1" applyAlignment="1" applyProtection="1">
      <alignment horizontal="center"/>
    </xf>
    <xf numFmtId="37" fontId="5" fillId="36" borderId="58" xfId="0" applyNumberFormat="1" applyFont="1" applyFill="1" applyBorder="1" applyAlignment="1" applyProtection="1">
      <alignment horizontal="center"/>
    </xf>
    <xf numFmtId="37" fontId="5" fillId="36" borderId="59" xfId="0" applyNumberFormat="1" applyFont="1" applyFill="1" applyBorder="1" applyAlignment="1" applyProtection="1">
      <alignment horizontal="center"/>
    </xf>
    <xf numFmtId="0" fontId="5" fillId="0" borderId="62" xfId="21" applyFont="1" applyFill="1" applyBorder="1" applyAlignment="1">
      <alignment horizontal="center" vertical="center" textRotation="180" wrapText="1"/>
    </xf>
    <xf numFmtId="0" fontId="5" fillId="0" borderId="64" xfId="21" applyFont="1" applyFill="1" applyBorder="1" applyAlignment="1">
      <alignment horizontal="center" vertical="center" textRotation="180" wrapText="1"/>
    </xf>
    <xf numFmtId="37" fontId="5" fillId="0" borderId="62" xfId="0" applyNumberFormat="1" applyFont="1" applyFill="1" applyBorder="1" applyAlignment="1" applyProtection="1">
      <alignment horizontal="center" wrapText="1"/>
    </xf>
    <xf numFmtId="37" fontId="5" fillId="0" borderId="64" xfId="0" applyNumberFormat="1" applyFont="1" applyFill="1" applyBorder="1" applyAlignment="1" applyProtection="1">
      <alignment horizontal="center" wrapText="1"/>
    </xf>
    <xf numFmtId="37" fontId="5" fillId="0" borderId="67" xfId="0" applyNumberFormat="1" applyFont="1" applyFill="1" applyBorder="1" applyAlignment="1" applyProtection="1">
      <alignment horizontal="center" wrapText="1"/>
    </xf>
    <xf numFmtId="37" fontId="5" fillId="0" borderId="68" xfId="0" applyNumberFormat="1" applyFont="1" applyFill="1" applyBorder="1" applyAlignment="1" applyProtection="1">
      <alignment horizontal="center" wrapText="1"/>
    </xf>
    <xf numFmtId="0" fontId="43" fillId="35" borderId="24" xfId="96" applyFont="1" applyFill="1" applyBorder="1" applyAlignment="1">
      <alignment horizontal="center" vertical="center"/>
    </xf>
    <xf numFmtId="0" fontId="43" fillId="35" borderId="30" xfId="96" applyFont="1" applyFill="1" applyBorder="1" applyAlignment="1">
      <alignment horizontal="center" vertical="center"/>
    </xf>
    <xf numFmtId="0" fontId="43" fillId="35" borderId="31" xfId="96" applyFont="1" applyFill="1" applyBorder="1" applyAlignment="1">
      <alignment horizontal="center" vertical="center"/>
    </xf>
    <xf numFmtId="0" fontId="40" fillId="33" borderId="0" xfId="96" applyFont="1" applyFill="1" applyBorder="1" applyAlignment="1">
      <alignment horizontal="left" vertical="top" wrapText="1" indent="1"/>
    </xf>
    <xf numFmtId="0" fontId="41" fillId="33" borderId="0" xfId="96" applyFont="1" applyFill="1" applyBorder="1" applyAlignment="1">
      <alignment horizontal="center" vertical="center"/>
    </xf>
    <xf numFmtId="37" fontId="5" fillId="0" borderId="79" xfId="0" applyNumberFormat="1" applyFont="1" applyBorder="1" applyAlignment="1" applyProtection="1">
      <alignment horizontal="center"/>
    </xf>
    <xf numFmtId="37" fontId="5" fillId="0" borderId="82" xfId="0" applyNumberFormat="1" applyFont="1" applyBorder="1" applyAlignment="1" applyProtection="1">
      <alignment horizontal="center"/>
    </xf>
    <xf numFmtId="37" fontId="4" fillId="36" borderId="24" xfId="0" quotePrefix="1" applyNumberFormat="1" applyFont="1" applyFill="1" applyBorder="1" applyAlignment="1" applyProtection="1">
      <alignment horizontal="center"/>
    </xf>
    <xf numFmtId="37" fontId="4" fillId="36" borderId="31" xfId="0" quotePrefix="1" applyNumberFormat="1" applyFont="1" applyFill="1" applyBorder="1" applyAlignment="1" applyProtection="1">
      <alignment horizontal="center"/>
    </xf>
    <xf numFmtId="167" fontId="5" fillId="0" borderId="33" xfId="0" applyNumberFormat="1" applyFont="1" applyBorder="1" applyAlignment="1" applyProtection="1">
      <alignment horizontal="center"/>
    </xf>
    <xf numFmtId="167" fontId="5" fillId="0" borderId="80" xfId="0" applyNumberFormat="1" applyFont="1" applyBorder="1" applyAlignment="1" applyProtection="1">
      <alignment horizontal="center"/>
    </xf>
    <xf numFmtId="37" fontId="5" fillId="0" borderId="36" xfId="0" applyNumberFormat="1" applyFont="1" applyFill="1" applyBorder="1" applyAlignment="1" applyProtection="1">
      <alignment horizontal="center"/>
    </xf>
    <xf numFmtId="37" fontId="5" fillId="0" borderId="81" xfId="0" applyNumberFormat="1" applyFont="1" applyFill="1" applyBorder="1" applyAlignment="1" applyProtection="1">
      <alignment horizontal="center"/>
    </xf>
    <xf numFmtId="167" fontId="28" fillId="0" borderId="0" xfId="0" applyFont="1" applyAlignment="1">
      <alignment horizontal="left"/>
    </xf>
    <xf numFmtId="167" fontId="5" fillId="0" borderId="0" xfId="0" applyFont="1" applyAlignment="1">
      <alignment horizontal="left"/>
    </xf>
  </cellXfs>
  <cellStyles count="101">
    <cellStyle name="20% - Accent1 2" xfId="22" xr:uid="{00000000-0005-0000-0000-000000000000}"/>
    <cellStyle name="20% - Accent1 2 2" xfId="23" xr:uid="{00000000-0005-0000-0000-000001000000}"/>
    <cellStyle name="20% - Accent2 2" xfId="24" xr:uid="{00000000-0005-0000-0000-000002000000}"/>
    <cellStyle name="20% - Accent2 2 2" xfId="25" xr:uid="{00000000-0005-0000-0000-000003000000}"/>
    <cellStyle name="20% - Accent3 2" xfId="26" xr:uid="{00000000-0005-0000-0000-000004000000}"/>
    <cellStyle name="20% - Accent3 2 2" xfId="27" xr:uid="{00000000-0005-0000-0000-000005000000}"/>
    <cellStyle name="20% - Accent4 2" xfId="28" xr:uid="{00000000-0005-0000-0000-000006000000}"/>
    <cellStyle name="20% - Accent4 2 2" xfId="29" xr:uid="{00000000-0005-0000-0000-000007000000}"/>
    <cellStyle name="20% - Accent5 2" xfId="30" xr:uid="{00000000-0005-0000-0000-000008000000}"/>
    <cellStyle name="20% - Accent5 2 2" xfId="31" xr:uid="{00000000-0005-0000-0000-000009000000}"/>
    <cellStyle name="20% - Accent6 2" xfId="32" xr:uid="{00000000-0005-0000-0000-00000A000000}"/>
    <cellStyle name="20% - Accent6 2 2" xfId="33" xr:uid="{00000000-0005-0000-0000-00000B000000}"/>
    <cellStyle name="40% - Accent1 2" xfId="34" xr:uid="{00000000-0005-0000-0000-00000C000000}"/>
    <cellStyle name="40% - Accent1 2 2" xfId="35" xr:uid="{00000000-0005-0000-0000-00000D000000}"/>
    <cellStyle name="40% - Accent2 2" xfId="36" xr:uid="{00000000-0005-0000-0000-00000E000000}"/>
    <cellStyle name="40% - Accent2 2 2" xfId="37" xr:uid="{00000000-0005-0000-0000-00000F000000}"/>
    <cellStyle name="40% - Accent3 2" xfId="38" xr:uid="{00000000-0005-0000-0000-000010000000}"/>
    <cellStyle name="40% - Accent3 2 2" xfId="39" xr:uid="{00000000-0005-0000-0000-000011000000}"/>
    <cellStyle name="40% - Accent4 2" xfId="40" xr:uid="{00000000-0005-0000-0000-000012000000}"/>
    <cellStyle name="40% - Accent4 2 2" xfId="41" xr:uid="{00000000-0005-0000-0000-000013000000}"/>
    <cellStyle name="40% - Accent5 2" xfId="42" xr:uid="{00000000-0005-0000-0000-000014000000}"/>
    <cellStyle name="40% - Accent5 2 2" xfId="43" xr:uid="{00000000-0005-0000-0000-000015000000}"/>
    <cellStyle name="40% - Accent6 2" xfId="44" xr:uid="{00000000-0005-0000-0000-000016000000}"/>
    <cellStyle name="40% - Accent6 2 2" xfId="45" xr:uid="{00000000-0005-0000-0000-000017000000}"/>
    <cellStyle name="60% - Accent1 2" xfId="46" xr:uid="{00000000-0005-0000-0000-000018000000}"/>
    <cellStyle name="60% - Accent2 2" xfId="47" xr:uid="{00000000-0005-0000-0000-000019000000}"/>
    <cellStyle name="60% - Accent3 2" xfId="48" xr:uid="{00000000-0005-0000-0000-00001A000000}"/>
    <cellStyle name="60% - Accent4 2" xfId="49" xr:uid="{00000000-0005-0000-0000-00001B000000}"/>
    <cellStyle name="60% - Accent5 2" xfId="50" xr:uid="{00000000-0005-0000-0000-00001C000000}"/>
    <cellStyle name="60% - Accent6 2" xfId="51" xr:uid="{00000000-0005-0000-0000-00001D000000}"/>
    <cellStyle name="Accent1 2" xfId="52" xr:uid="{00000000-0005-0000-0000-00001E000000}"/>
    <cellStyle name="Accent2 2" xfId="53" xr:uid="{00000000-0005-0000-0000-00001F000000}"/>
    <cellStyle name="Accent3 2" xfId="54" xr:uid="{00000000-0005-0000-0000-000020000000}"/>
    <cellStyle name="Accent4 2" xfId="55" xr:uid="{00000000-0005-0000-0000-000021000000}"/>
    <cellStyle name="Accent4 3" xfId="83" xr:uid="{00000000-0005-0000-0000-000022000000}"/>
    <cellStyle name="Accent5 2" xfId="56" xr:uid="{00000000-0005-0000-0000-000023000000}"/>
    <cellStyle name="Accent6 2" xfId="57" xr:uid="{00000000-0005-0000-0000-000024000000}"/>
    <cellStyle name="Bad 2" xfId="58" xr:uid="{00000000-0005-0000-0000-000025000000}"/>
    <cellStyle name="Calculation 2" xfId="59" xr:uid="{00000000-0005-0000-0000-000026000000}"/>
    <cellStyle name="Check Cell 2" xfId="60" xr:uid="{00000000-0005-0000-0000-000027000000}"/>
    <cellStyle name="Comma" xfId="1" builtinId="3"/>
    <cellStyle name="Comma 2" xfId="61" xr:uid="{00000000-0005-0000-0000-000029000000}"/>
    <cellStyle name="Comma 2 2" xfId="62" xr:uid="{00000000-0005-0000-0000-00002A000000}"/>
    <cellStyle name="Comma 3" xfId="63" xr:uid="{00000000-0005-0000-0000-00002B000000}"/>
    <cellStyle name="Comma 4" xfId="87" xr:uid="{00000000-0005-0000-0000-00002C000000}"/>
    <cellStyle name="Comma 5" xfId="81" xr:uid="{00000000-0005-0000-0000-00002D000000}"/>
    <cellStyle name="Comma0" xfId="3" xr:uid="{00000000-0005-0000-0000-00002E000000}"/>
    <cellStyle name="Currency" xfId="17" builtinId="4"/>
    <cellStyle name="Currency 2" xfId="20" xr:uid="{00000000-0005-0000-0000-000030000000}"/>
    <cellStyle name="Currency 2 2" xfId="85" xr:uid="{00000000-0005-0000-0000-000031000000}"/>
    <cellStyle name="Currency 2 2 2" xfId="99" xr:uid="{00000000-0005-0000-0000-000032000000}"/>
    <cellStyle name="Currency 3" xfId="89" xr:uid="{00000000-0005-0000-0000-000033000000}"/>
    <cellStyle name="Currency 3 2" xfId="97" xr:uid="{00000000-0005-0000-0000-000034000000}"/>
    <cellStyle name="Date" xfId="4" xr:uid="{00000000-0005-0000-0000-000035000000}"/>
    <cellStyle name="Explanatory Text 2" xfId="64" xr:uid="{00000000-0005-0000-0000-000036000000}"/>
    <cellStyle name="F2" xfId="5" xr:uid="{00000000-0005-0000-0000-000037000000}"/>
    <cellStyle name="F3" xfId="6" xr:uid="{00000000-0005-0000-0000-000038000000}"/>
    <cellStyle name="F4" xfId="7" xr:uid="{00000000-0005-0000-0000-000039000000}"/>
    <cellStyle name="F5" xfId="8" xr:uid="{00000000-0005-0000-0000-00003A000000}"/>
    <cellStyle name="F6" xfId="9" xr:uid="{00000000-0005-0000-0000-00003B000000}"/>
    <cellStyle name="F7" xfId="10" xr:uid="{00000000-0005-0000-0000-00003C000000}"/>
    <cellStyle name="F8" xfId="11" xr:uid="{00000000-0005-0000-0000-00003D000000}"/>
    <cellStyle name="Fixed" xfId="12" xr:uid="{00000000-0005-0000-0000-00003E000000}"/>
    <cellStyle name="Good 2" xfId="65" xr:uid="{00000000-0005-0000-0000-00003F000000}"/>
    <cellStyle name="Heading 1 2" xfId="66" xr:uid="{00000000-0005-0000-0000-000040000000}"/>
    <cellStyle name="Heading 2 2" xfId="67" xr:uid="{00000000-0005-0000-0000-000041000000}"/>
    <cellStyle name="Heading 3 2" xfId="68" xr:uid="{00000000-0005-0000-0000-000042000000}"/>
    <cellStyle name="Heading 4 2" xfId="69" xr:uid="{00000000-0005-0000-0000-000043000000}"/>
    <cellStyle name="Heading1" xfId="13" xr:uid="{00000000-0005-0000-0000-000044000000}"/>
    <cellStyle name="Heading2" xfId="14" xr:uid="{00000000-0005-0000-0000-000045000000}"/>
    <cellStyle name="Hyperlink" xfId="100" builtinId="8"/>
    <cellStyle name="Hyperlink 2" xfId="70" xr:uid="{00000000-0005-0000-0000-000047000000}"/>
    <cellStyle name="Input 2" xfId="71" xr:uid="{00000000-0005-0000-0000-000048000000}"/>
    <cellStyle name="Input 3" xfId="82" xr:uid="{00000000-0005-0000-0000-000049000000}"/>
    <cellStyle name="Linked Cell 2" xfId="72" xr:uid="{00000000-0005-0000-0000-00004A000000}"/>
    <cellStyle name="Neutral 2" xfId="73" xr:uid="{00000000-0005-0000-0000-00004B000000}"/>
    <cellStyle name="Normal" xfId="0" builtinId="0"/>
    <cellStyle name="Normal 2" xfId="15" xr:uid="{00000000-0005-0000-0000-00004D000000}"/>
    <cellStyle name="Normal 2 2" xfId="21" xr:uid="{00000000-0005-0000-0000-00004E000000}"/>
    <cellStyle name="Normal 2 2 2" xfId="98" xr:uid="{00000000-0005-0000-0000-00004F000000}"/>
    <cellStyle name="Normal 3" xfId="2" xr:uid="{00000000-0005-0000-0000-000050000000}"/>
    <cellStyle name="Normal 3 2" xfId="90" xr:uid="{00000000-0005-0000-0000-000051000000}"/>
    <cellStyle name="Normal 3 3" xfId="74" xr:uid="{00000000-0005-0000-0000-000052000000}"/>
    <cellStyle name="Normal 4" xfId="19" xr:uid="{00000000-0005-0000-0000-000053000000}"/>
    <cellStyle name="Normal 4 2" xfId="88" xr:uid="{00000000-0005-0000-0000-000054000000}"/>
    <cellStyle name="Normal 4 2 2" xfId="96" xr:uid="{00000000-0005-0000-0000-000055000000}"/>
    <cellStyle name="Normal 4 3" xfId="94" xr:uid="{00000000-0005-0000-0000-000056000000}"/>
    <cellStyle name="Normal 4 3 2" xfId="95" xr:uid="{00000000-0005-0000-0000-000057000000}"/>
    <cellStyle name="Normal 5" xfId="92" xr:uid="{00000000-0005-0000-0000-000058000000}"/>
    <cellStyle name="Normal 6" xfId="93" xr:uid="{00000000-0005-0000-0000-000059000000}"/>
    <cellStyle name="Note 2" xfId="75" xr:uid="{00000000-0005-0000-0000-00005A000000}"/>
    <cellStyle name="Note 2 2" xfId="76" xr:uid="{00000000-0005-0000-0000-00005B000000}"/>
    <cellStyle name="Note 3" xfId="84" xr:uid="{00000000-0005-0000-0000-00005C000000}"/>
    <cellStyle name="Note 4" xfId="91" xr:uid="{00000000-0005-0000-0000-00005D000000}"/>
    <cellStyle name="Output 2" xfId="77" xr:uid="{00000000-0005-0000-0000-00005E000000}"/>
    <cellStyle name="Percent" xfId="18" builtinId="5"/>
    <cellStyle name="Percent 2" xfId="16" xr:uid="{00000000-0005-0000-0000-000060000000}"/>
    <cellStyle name="Percent 3" xfId="86" xr:uid="{00000000-0005-0000-0000-000061000000}"/>
    <cellStyle name="Title 2" xfId="78" xr:uid="{00000000-0005-0000-0000-000062000000}"/>
    <cellStyle name="Total 2" xfId="79" xr:uid="{00000000-0005-0000-0000-000063000000}"/>
    <cellStyle name="Warning Text 2" xfId="80" xr:uid="{00000000-0005-0000-0000-000064000000}"/>
  </cellStyles>
  <dxfs count="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847726</xdr:colOff>
      <xdr:row>37</xdr:row>
      <xdr:rowOff>47625</xdr:rowOff>
    </xdr:from>
    <xdr:to>
      <xdr:col>3</xdr:col>
      <xdr:colOff>3295650</xdr:colOff>
      <xdr:row>38</xdr:row>
      <xdr:rowOff>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7951" y="6524625"/>
          <a:ext cx="2447924" cy="28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9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Files\Finance\Private\kate\BUDGET%20FORMATS%20TESTS\DFID%20BUDGE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ollab.winrock.org/Documents%20and%20Settings/srachmeler/Local%20Settings/Temp/XPgrpwise/Morocco%20Education%20Quality%20June%204%202009%20%20draft%20-%20S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winrock.org/Documents%20and%20Settings/cascarrunz/Local%20Settings/Temporary%20Internet%20Files/Content.Outlook/F93S2T3P/LEBANON%20D-RASATI%20REVISION%2009%2023%2010%20revision%20OPEN%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Daniel%20Crapper\Local%20Settings\Temporary%20Internet%20Files\OLK1ED\Save%20schools%20water%20RFP%20Budget%20-%20Ethiopia%20July%200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3105044_RTI%20budg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ield%20CD\Field%20CD-v6-Jan-2007\03.%20Finance\Budget%20formats\DFI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CDiallo\Desktop\Copy%20of%20OVC%20Budget%20SC-US%20Revised-9%2029%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llab.winrock.org/FIN/Contracts/Funder/USAID/Templates/CP%201.4.5%20Budget%20Templates-%20Streamlined-USAID%20Assistance%20Budget%20Realignmen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z0150.wc.mail.comcast.net/Documents%20and%20Settings/getenetk/Desktop/OFDA%20Budget%204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ollab.winrock.org/Documents%20and%20Settings/MMontero/My%20Documents/Proposals%20FY%2010/DRC%20OPEQ%20June%202010/EDC%20FINALS/4.%20EDC%20DRC%20OPEQ%20budget%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Input Sheet"/>
      <sheetName val="Specification"/>
      <sheetName val="Summary DFID"/>
      <sheetName val="Vb"/>
      <sheetName val="Module1"/>
      <sheetName val="Module2"/>
      <sheetName val="Module4"/>
      <sheetName val="Module5"/>
      <sheetName val="Module6"/>
      <sheetName val="Module7"/>
      <sheetName val="Module3"/>
      <sheetName val="Input_Sheet"/>
      <sheetName val="Summary_DFID"/>
      <sheetName val="Input_Sheet1"/>
      <sheetName val="Summary_DFID1"/>
    </sheetNames>
    <sheetDataSet>
      <sheetData sheetId="0"/>
      <sheetData sheetId="1"/>
      <sheetData sheetId="2">
        <row r="122">
          <cell r="F122">
            <v>0</v>
          </cell>
        </row>
      </sheetData>
      <sheetData sheetId="3" refreshError="1">
        <row r="122">
          <cell r="F122">
            <v>0</v>
          </cell>
        </row>
        <row r="133">
          <cell r="F133">
            <v>0</v>
          </cell>
        </row>
        <row r="146">
          <cell r="F146">
            <v>0</v>
          </cell>
        </row>
        <row r="156">
          <cell r="F156">
            <v>0</v>
          </cell>
        </row>
        <row r="191">
          <cell r="F191">
            <v>0</v>
          </cell>
        </row>
        <row r="205">
          <cell r="F205">
            <v>0</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D SUMMARY BUDGET"/>
      <sheetName val="AED DETAILED BUDGET"/>
      <sheetName val="AED LEVEL OF EFFORT CHART"/>
    </sheetNames>
    <sheetDataSet>
      <sheetData sheetId="0" refreshError="1"/>
      <sheetData sheetId="1">
        <row r="3">
          <cell r="G3">
            <v>1</v>
          </cell>
          <cell r="H3">
            <v>1.05</v>
          </cell>
          <cell r="J3">
            <v>1.1025</v>
          </cell>
          <cell r="L3">
            <v>1.1576250000000001</v>
          </cell>
          <cell r="N3">
            <v>1.2155062500000002</v>
          </cell>
        </row>
        <row r="4">
          <cell r="H4">
            <v>1.05</v>
          </cell>
          <cell r="J4">
            <v>1.1025</v>
          </cell>
          <cell r="L4">
            <v>1.1576250000000001</v>
          </cell>
          <cell r="N4">
            <v>1.2155062500000002</v>
          </cell>
        </row>
        <row r="5">
          <cell r="H5">
            <v>1.05</v>
          </cell>
          <cell r="J5">
            <v>1.1025</v>
          </cell>
          <cell r="L5">
            <v>1.1576250000000001</v>
          </cell>
          <cell r="N5">
            <v>1.2155062500000002</v>
          </cell>
        </row>
        <row r="6">
          <cell r="H6">
            <v>1.03</v>
          </cell>
          <cell r="J6">
            <v>1.0609</v>
          </cell>
          <cell r="L6">
            <v>1.092727</v>
          </cell>
          <cell r="N6">
            <v>1.1255088100000001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Budget OPEN"/>
    </sheetNames>
    <sheetDataSet>
      <sheetData sheetId="0" refreshError="1">
        <row r="71">
          <cell r="C71">
            <v>0.1976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Page"/>
      <sheetName val="Budget Template"/>
      <sheetName val="Summary"/>
      <sheetName val="Donor Summary"/>
    </sheetNames>
    <sheetDataSet>
      <sheetData sheetId="0" refreshError="1">
        <row r="4">
          <cell r="A4">
            <v>0.39900000000000002</v>
          </cell>
        </row>
        <row r="8">
          <cell r="A8">
            <v>0</v>
          </cell>
        </row>
        <row r="9">
          <cell r="A9">
            <v>0</v>
          </cell>
        </row>
        <row r="10">
          <cell r="A10">
            <v>0.3</v>
          </cell>
        </row>
        <row r="11">
          <cell r="A11">
            <v>0</v>
          </cell>
        </row>
        <row r="12">
          <cell r="A12">
            <v>0</v>
          </cell>
        </row>
        <row r="13">
          <cell r="A13">
            <v>0</v>
          </cell>
        </row>
        <row r="14">
          <cell r="A14">
            <v>0</v>
          </cell>
        </row>
        <row r="15">
          <cell r="A15">
            <v>0</v>
          </cell>
        </row>
        <row r="16">
          <cell r="A16">
            <v>800</v>
          </cell>
        </row>
        <row r="17">
          <cell r="A17">
            <v>1.5800000000000002E-2</v>
          </cell>
        </row>
        <row r="18">
          <cell r="A18">
            <v>1.5800000000000002E-2</v>
          </cell>
        </row>
        <row r="19">
          <cell r="A19">
            <v>1.488</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F"/>
      <sheetName val="Sum"/>
      <sheetName val="Sum7"/>
      <sheetName val="PL Sum"/>
      <sheetName val="RTI Budget Summary"/>
      <sheetName val="ASI"/>
      <sheetName val="Rates"/>
      <sheetName val="Program Activities"/>
      <sheetName val="Notes"/>
      <sheetName val="Pricing"/>
      <sheetName val="Units"/>
      <sheetName val="Travel Table"/>
      <sheetName val="Deliverables Table"/>
      <sheetName val="Loaded"/>
      <sheetName val="Load5"/>
      <sheetName val="DL Sum"/>
      <sheetName val="Labor"/>
      <sheetName val="Liberia Budget"/>
    </sheetNames>
    <sheetDataSet>
      <sheetData sheetId="0"/>
      <sheetData sheetId="1"/>
      <sheetData sheetId="2"/>
      <sheetData sheetId="3"/>
      <sheetData sheetId="4"/>
      <sheetData sheetId="5"/>
      <sheetData sheetId="6"/>
      <sheetData sheetId="7"/>
      <sheetData sheetId="8"/>
      <sheetData sheetId="9">
        <row r="3">
          <cell r="C3">
            <v>0.39</v>
          </cell>
        </row>
        <row r="8">
          <cell r="C8">
            <v>0.32</v>
          </cell>
        </row>
        <row r="12">
          <cell r="C12">
            <v>0.24</v>
          </cell>
        </row>
        <row r="13">
          <cell r="C13">
            <v>0.03</v>
          </cell>
        </row>
      </sheetData>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ummary DFID"/>
      <sheetName val="Global budget"/>
      <sheetName val="Input - site 1"/>
      <sheetName val="Specification - site 1"/>
      <sheetName val="Input - site 2"/>
      <sheetName val="Specification  - site 2"/>
      <sheetName val="Input - site 3"/>
      <sheetName val="Specification  - site 3"/>
      <sheetName val="Vb"/>
      <sheetName val="Module1"/>
      <sheetName val="Module2"/>
      <sheetName val="Module4"/>
      <sheetName val="Module5"/>
      <sheetName val="Module6"/>
      <sheetName val="Module7"/>
      <sheetName val="Module3"/>
      <sheetName val="Bank Reconciliation Septembe 09"/>
      <sheetName val="PKOT2600"/>
      <sheetName val="COST HEAD-REPORT"/>
      <sheetName val="OBJ-BvA"/>
      <sheetName val="Exchange Rate"/>
      <sheetName val="Analysis"/>
      <sheetName val="Reciepts &amp; Payments"/>
      <sheetName val="Analysis Sept"/>
      <sheetName val="Work Plan Update"/>
      <sheetName val="Coverting Data"/>
      <sheetName val="Changes in Nominal Codes"/>
      <sheetName val="Sheet1"/>
      <sheetName val="Merlin info"/>
      <sheetName val="Donor format"/>
      <sheetName val="Input"/>
      <sheetName val="Site 1"/>
      <sheetName val="Site 2"/>
      <sheetName val="Site 3"/>
      <sheetName val="Budget 08."/>
      <sheetName val="Std Format"/>
    </sheetNames>
    <sheetDataSet>
      <sheetData sheetId="0" refreshError="1"/>
      <sheetData sheetId="1" refreshError="1">
        <row r="16">
          <cell r="G16">
            <v>0.55555555555555558</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er Partner"/>
      <sheetName val="Summary"/>
      <sheetName val="Budget Line Item"/>
      <sheetName val="Fringes"/>
      <sheetName val="Training"/>
      <sheetName val="Equipment"/>
      <sheetName val="Sheet16"/>
    </sheetNames>
    <sheetDataSet>
      <sheetData sheetId="0"/>
      <sheetData sheetId="1"/>
      <sheetData sheetId="2" refreshError="1">
        <row r="3">
          <cell r="E3">
            <v>1.05</v>
          </cell>
        </row>
        <row r="4">
          <cell r="E4">
            <v>1.1025</v>
          </cell>
        </row>
        <row r="5">
          <cell r="E5">
            <v>1.1576250000000001</v>
          </cell>
        </row>
        <row r="6">
          <cell r="E6">
            <v>1.21550625</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mp;P Questions"/>
      <sheetName val="Input Tab"/>
      <sheetName val="COA"/>
      <sheetName val="Summary Budget"/>
      <sheetName val="Detailed Budget"/>
      <sheetName val="Training Detail"/>
      <sheetName val="Cost Share Detail"/>
      <sheetName val="Travel Detail"/>
      <sheetName val="Procurement Table"/>
      <sheetName val="SF 424"/>
      <sheetName val="SF 424A"/>
    </sheetNames>
    <sheetDataSet>
      <sheetData sheetId="0"/>
      <sheetData sheetId="1"/>
      <sheetData sheetId="2">
        <row r="12">
          <cell r="N12">
            <v>0</v>
          </cell>
        </row>
        <row r="23">
          <cell r="A23">
            <v>810</v>
          </cell>
        </row>
        <row r="24">
          <cell r="A24">
            <v>230</v>
          </cell>
        </row>
      </sheetData>
      <sheetData sheetId="3"/>
      <sheetData sheetId="4">
        <row r="35">
          <cell r="I35">
            <v>0</v>
          </cell>
        </row>
      </sheetData>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ull"/>
      <sheetName val="Budget - Prog Ops"/>
      <sheetName val="NBI-Loki Ops"/>
      <sheetName val="Office Operations"/>
      <sheetName val="Prog Supplies"/>
      <sheetName val="Materials and Equipment"/>
      <sheetName val="Staff at Locations"/>
      <sheetName val="Facilities"/>
      <sheetName val="Salaries"/>
      <sheetName val="HQ Technical Support"/>
      <sheetName val="IRC SUMMARY"/>
      <sheetName val="Input Tab"/>
      <sheetName val="Budget_Full"/>
      <sheetName val="Budget_-_Prog_Ops"/>
      <sheetName val="NBI-Loki_Ops"/>
      <sheetName val="Office_Operations"/>
      <sheetName val="Prog_Supplies"/>
      <sheetName val="Materials_and_Equipment"/>
      <sheetName val="Staff_at_Locations"/>
      <sheetName val="HQ_Technical_Support"/>
      <sheetName val="IRC_SUMMARY"/>
      <sheetName val="CPR"/>
      <sheetName val="Paramètres"/>
      <sheetName val="data summary"/>
      <sheetName val="Sudan Detail (USD$)"/>
      <sheetName val="Total Exp."/>
      <sheetName val="INPUT"/>
      <sheetName val="Do Not Touch"/>
      <sheetName val="Personnel Costs"/>
      <sheetName val="Definitions"/>
      <sheetName val="Logframe"/>
      <sheetName val="Budget_Full1"/>
      <sheetName val="Budget_-_Prog_Ops1"/>
      <sheetName val="NBI-Loki_Ops1"/>
      <sheetName val="Office_Operations1"/>
      <sheetName val="Prog_Supplies1"/>
      <sheetName val="Materials_and_Equipment1"/>
      <sheetName val="Staff_at_Locations1"/>
      <sheetName val="HQ_Technical_Support1"/>
      <sheetName val="Lists"/>
      <sheetName val="PSB paid"/>
      <sheetName val="IRC_SUMMARY1"/>
      <sheetName val="data_summary"/>
      <sheetName val="Detail-1"/>
      <sheetName val="CRS Detail budget"/>
      <sheetName val="Lookup"/>
      <sheetName val="Staff list"/>
      <sheetName val="original"/>
      <sheetName val="TB Criteria"/>
    </sheetNames>
    <sheetDataSet>
      <sheetData sheetId="0">
        <row r="10">
          <cell r="G10">
            <v>50</v>
          </cell>
        </row>
      </sheetData>
      <sheetData sheetId="1">
        <row r="10">
          <cell r="G10">
            <v>50</v>
          </cell>
        </row>
      </sheetData>
      <sheetData sheetId="2">
        <row r="10">
          <cell r="G10">
            <v>50</v>
          </cell>
        </row>
      </sheetData>
      <sheetData sheetId="3">
        <row r="10">
          <cell r="G10">
            <v>50</v>
          </cell>
        </row>
      </sheetData>
      <sheetData sheetId="4">
        <row r="10">
          <cell r="G10">
            <v>50</v>
          </cell>
        </row>
      </sheetData>
      <sheetData sheetId="5">
        <row r="10">
          <cell r="G10">
            <v>50</v>
          </cell>
        </row>
      </sheetData>
      <sheetData sheetId="6">
        <row r="10">
          <cell r="G10">
            <v>50</v>
          </cell>
        </row>
      </sheetData>
      <sheetData sheetId="7" refreshError="1">
        <row r="10">
          <cell r="G10">
            <v>50</v>
          </cell>
          <cell r="H10">
            <v>10</v>
          </cell>
        </row>
      </sheetData>
      <sheetData sheetId="8"/>
      <sheetData sheetId="9"/>
      <sheetData sheetId="10"/>
      <sheetData sheetId="11" refreshError="1"/>
      <sheetData sheetId="12"/>
      <sheetData sheetId="13"/>
      <sheetData sheetId="14"/>
      <sheetData sheetId="15"/>
      <sheetData sheetId="16"/>
      <sheetData sheetId="17"/>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424"/>
      <sheetName val="SF424A"/>
      <sheetName val="Summary"/>
      <sheetName val="EDC Budget Detail"/>
      <sheetName val="WV Budget Detail"/>
      <sheetName val="AZMJ Budget Detail"/>
      <sheetName val="Procurement"/>
      <sheetName val="Labor Chart"/>
      <sheetName val="Rates"/>
      <sheetName val="#REF"/>
      <sheetName val="Sheet1"/>
    </sheetNames>
    <sheetDataSet>
      <sheetData sheetId="0"/>
      <sheetData sheetId="1"/>
      <sheetData sheetId="2"/>
      <sheetData sheetId="3"/>
      <sheetData sheetId="4">
        <row r="5">
          <cell r="B5">
            <v>1.03</v>
          </cell>
        </row>
      </sheetData>
      <sheetData sheetId="5"/>
      <sheetData sheetId="6"/>
      <sheetData sheetId="7"/>
      <sheetData sheetId="8"/>
      <sheetData sheetId="9" refreshError="1"/>
      <sheetData sheetId="10"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00000000-0016-0000-0300-000000000000}" autoFormatId="16" applyNumberFormats="0" applyBorderFormats="0" applyFontFormats="0" applyPatternFormats="0" applyAlignmentFormats="0" applyWidthHeightFormats="0">
  <queryTableRefresh nextId="6">
    <queryTableFields count="5">
      <queryTableField id="1" name="Account #" tableColumnId="1"/>
      <queryTableField id="2" name="Account Name" tableColumnId="2"/>
      <queryTableField id="3" name="Account Description" tableColumnId="3"/>
      <queryTableField id="5" name="Item Type" tableColumnId="4"/>
      <queryTableField id="4" name="Path"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A1:E108" tableType="queryTable" totalsRowShown="0">
  <autoFilter ref="A1:E108" xr:uid="{00000000-0009-0000-0100-000001000000}"/>
  <tableColumns count="5">
    <tableColumn id="1" xr3:uid="{00000000-0010-0000-0000-000001000000}" uniqueName="Account_x005f_x0020__x005f_x0023_" name="Account #" queryTableFieldId="1" dataDxfId="4"/>
    <tableColumn id="2" xr3:uid="{00000000-0010-0000-0000-000002000000}" uniqueName="Account_x005f_x0020_Name" name="Account Name" queryTableFieldId="2" dataDxfId="3"/>
    <tableColumn id="3" xr3:uid="{00000000-0010-0000-0000-000003000000}" uniqueName="Title" name="Account Description" queryTableFieldId="3" dataDxfId="2"/>
    <tableColumn id="4" xr3:uid="{00000000-0010-0000-0000-000004000000}" uniqueName="FSObjType" name="Item Type" queryTableFieldId="5" dataDxfId="1"/>
    <tableColumn id="5" xr3:uid="{00000000-0010-0000-0000-000005000000}" uniqueName="FileDirRef" name="Path" queryTableFieldId="4"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ls.gov/eci/" TargetMode="External"/><Relationship Id="rId2" Type="http://schemas.openxmlformats.org/officeDocument/2006/relationships/hyperlink" Target="https://www.gfoa.org/materials/inflationary-indices-in-budgeting" TargetMode="External"/><Relationship Id="rId1" Type="http://schemas.openxmlformats.org/officeDocument/2006/relationships/hyperlink" Target="https://www.gsa.gov/travel/plan-book/per-diem-rates-update" TargetMode="External"/><Relationship Id="rId5" Type="http://schemas.openxmlformats.org/officeDocument/2006/relationships/printerSettings" Target="../printerSettings/printerSettings1.bin"/><Relationship Id="rId4" Type="http://schemas.openxmlformats.org/officeDocument/2006/relationships/hyperlink" Target="https://www.bls.gov/CP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8DB1-53C0-48CD-9644-32F95630E41B}">
  <dimension ref="A1:A27"/>
  <sheetViews>
    <sheetView workbookViewId="0">
      <selection activeCell="A17" sqref="A17"/>
    </sheetView>
  </sheetViews>
  <sheetFormatPr defaultRowHeight="12.75" x14ac:dyDescent="0.2"/>
  <cols>
    <col min="1" max="1" width="86.140625" customWidth="1"/>
  </cols>
  <sheetData>
    <row r="1" spans="1:1" ht="116.25" customHeight="1" x14ac:dyDescent="0.25">
      <c r="A1" s="340" t="s">
        <v>494</v>
      </c>
    </row>
    <row r="2" spans="1:1" ht="15.75" x14ac:dyDescent="0.25">
      <c r="A2" s="315"/>
    </row>
    <row r="3" spans="1:1" ht="31.5" x14ac:dyDescent="0.25">
      <c r="A3" s="314" t="s">
        <v>480</v>
      </c>
    </row>
    <row r="4" spans="1:1" ht="31.5" x14ac:dyDescent="0.25">
      <c r="A4" s="314" t="s">
        <v>502</v>
      </c>
    </row>
    <row r="5" spans="1:1" ht="71.25" customHeight="1" x14ac:dyDescent="0.25">
      <c r="A5" s="314" t="s">
        <v>498</v>
      </c>
    </row>
    <row r="6" spans="1:1" ht="31.5" x14ac:dyDescent="0.25">
      <c r="A6" s="314" t="s">
        <v>482</v>
      </c>
    </row>
    <row r="7" spans="1:1" ht="31.5" x14ac:dyDescent="0.25">
      <c r="A7" s="314" t="s">
        <v>483</v>
      </c>
    </row>
    <row r="8" spans="1:1" ht="15.75" x14ac:dyDescent="0.25">
      <c r="A8" s="314"/>
    </row>
    <row r="9" spans="1:1" ht="15.75" x14ac:dyDescent="0.25">
      <c r="A9" s="314"/>
    </row>
    <row r="10" spans="1:1" ht="15.75" x14ac:dyDescent="0.25">
      <c r="A10" s="341" t="s">
        <v>496</v>
      </c>
    </row>
    <row r="11" spans="1:1" x14ac:dyDescent="0.2">
      <c r="A11" s="345" t="s">
        <v>497</v>
      </c>
    </row>
    <row r="12" spans="1:1" x14ac:dyDescent="0.2">
      <c r="A12" s="345" t="s">
        <v>500</v>
      </c>
    </row>
    <row r="13" spans="1:1" x14ac:dyDescent="0.2">
      <c r="A13" s="345" t="s">
        <v>499</v>
      </c>
    </row>
    <row r="14" spans="1:1" x14ac:dyDescent="0.2">
      <c r="A14" s="345" t="s">
        <v>501</v>
      </c>
    </row>
    <row r="15" spans="1:1" ht="15.75" x14ac:dyDescent="0.25">
      <c r="A15" s="314"/>
    </row>
    <row r="16" spans="1:1" ht="15.75" x14ac:dyDescent="0.25">
      <c r="A16" s="314"/>
    </row>
    <row r="17" spans="1:1" ht="15.75" x14ac:dyDescent="0.25">
      <c r="A17" s="314"/>
    </row>
    <row r="18" spans="1:1" ht="15.75" x14ac:dyDescent="0.25">
      <c r="A18" s="314"/>
    </row>
    <row r="19" spans="1:1" ht="15.75" x14ac:dyDescent="0.25">
      <c r="A19" s="314"/>
    </row>
    <row r="20" spans="1:1" ht="15.75" x14ac:dyDescent="0.25">
      <c r="A20" s="314"/>
    </row>
    <row r="21" spans="1:1" ht="15.75" x14ac:dyDescent="0.25">
      <c r="A21" s="314"/>
    </row>
    <row r="22" spans="1:1" ht="15.75" x14ac:dyDescent="0.25">
      <c r="A22" s="314"/>
    </row>
    <row r="23" spans="1:1" ht="15.75" x14ac:dyDescent="0.25">
      <c r="A23" s="314"/>
    </row>
    <row r="24" spans="1:1" ht="15.75" x14ac:dyDescent="0.25">
      <c r="A24" s="314"/>
    </row>
    <row r="25" spans="1:1" x14ac:dyDescent="0.2">
      <c r="A25" s="313"/>
    </row>
    <row r="26" spans="1:1" x14ac:dyDescent="0.2">
      <c r="A26" s="313"/>
    </row>
    <row r="27" spans="1:1" x14ac:dyDescent="0.2">
      <c r="A27" s="313"/>
    </row>
  </sheetData>
  <hyperlinks>
    <hyperlink ref="A11" r:id="rId1" xr:uid="{0B9A9EB0-CA93-44B5-ABF7-458DA057B04D}"/>
    <hyperlink ref="A12" r:id="rId2" xr:uid="{03F8C806-03D0-4C46-A9F9-FC125ADB6DB8}"/>
    <hyperlink ref="A13" r:id="rId3" xr:uid="{D81A6461-4E26-4618-94E9-9812EF1AAC2F}"/>
    <hyperlink ref="A14" r:id="rId4" xr:uid="{372D3403-AD66-478E-80C3-9D92569B764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20"/>
  <sheetViews>
    <sheetView showGridLines="0" zoomScale="80" zoomScaleNormal="80" workbookViewId="0">
      <selection activeCell="D4" sqref="D4"/>
    </sheetView>
  </sheetViews>
  <sheetFormatPr defaultColWidth="9.140625" defaultRowHeight="12.75" x14ac:dyDescent="0.2"/>
  <cols>
    <col min="1" max="2" width="42.28515625" style="10" customWidth="1"/>
    <col min="3" max="3" width="31.42578125" style="10" customWidth="1"/>
    <col min="4" max="4" width="26.5703125" style="10" customWidth="1"/>
    <col min="5" max="5" width="3.42578125" style="10" customWidth="1"/>
    <col min="6" max="6" width="21.28515625" style="10" customWidth="1"/>
    <col min="7" max="7" width="10.7109375" style="10" customWidth="1"/>
    <col min="8" max="8" width="11" style="10" customWidth="1"/>
    <col min="9" max="9" width="12.28515625" style="10" customWidth="1"/>
    <col min="10" max="10" width="11.28515625" style="10" customWidth="1"/>
    <col min="11" max="11" width="11.7109375" style="10" customWidth="1"/>
    <col min="12" max="12" width="11.28515625" style="10" bestFit="1" customWidth="1"/>
    <col min="13" max="13" width="2.7109375" style="10" customWidth="1"/>
    <col min="14" max="16384" width="9.140625" style="10"/>
  </cols>
  <sheetData>
    <row r="1" spans="1:12" ht="15.75" thickBot="1" x14ac:dyDescent="0.25">
      <c r="A1" s="359" t="s">
        <v>29</v>
      </c>
      <c r="B1" s="360"/>
      <c r="C1" s="360"/>
      <c r="D1" s="361"/>
      <c r="E1" s="13"/>
      <c r="F1" s="358" t="s">
        <v>428</v>
      </c>
      <c r="G1" s="358"/>
      <c r="H1" s="358"/>
      <c r="I1" s="358"/>
      <c r="J1" s="358"/>
    </row>
    <row r="2" spans="1:12" ht="15" customHeight="1" x14ac:dyDescent="0.2">
      <c r="A2" s="353" t="s">
        <v>30</v>
      </c>
      <c r="B2" s="354"/>
      <c r="C2" s="354"/>
      <c r="D2" s="18" t="s">
        <v>33</v>
      </c>
      <c r="E2" s="13"/>
    </row>
    <row r="3" spans="1:12" ht="29.25" customHeight="1" x14ac:dyDescent="0.2">
      <c r="A3" s="353" t="s">
        <v>31</v>
      </c>
      <c r="B3" s="354"/>
      <c r="C3" s="354"/>
      <c r="D3" s="291">
        <v>45261</v>
      </c>
      <c r="E3" s="11"/>
      <c r="F3"/>
      <c r="G3"/>
      <c r="H3"/>
      <c r="I3"/>
      <c r="J3"/>
      <c r="K3"/>
      <c r="L3"/>
    </row>
    <row r="4" spans="1:12" ht="32.25" customHeight="1" x14ac:dyDescent="0.2">
      <c r="A4" s="353" t="s">
        <v>32</v>
      </c>
      <c r="B4" s="354"/>
      <c r="C4" s="354"/>
      <c r="D4" s="291">
        <v>46446</v>
      </c>
      <c r="E4" s="11"/>
      <c r="F4"/>
      <c r="G4"/>
      <c r="H4"/>
      <c r="I4"/>
      <c r="J4"/>
      <c r="K4"/>
      <c r="L4"/>
    </row>
    <row r="5" spans="1:12" ht="19.5" customHeight="1" x14ac:dyDescent="0.2">
      <c r="A5" s="353" t="s">
        <v>495</v>
      </c>
      <c r="B5" s="354"/>
      <c r="C5" s="354"/>
      <c r="D5" s="292">
        <f>((D4-D3)/365)</f>
        <v>3.2465753424657535</v>
      </c>
      <c r="E5" s="12"/>
      <c r="F5"/>
      <c r="G5"/>
      <c r="H5"/>
      <c r="I5"/>
      <c r="J5"/>
      <c r="K5"/>
      <c r="L5"/>
    </row>
    <row r="6" spans="1:12" ht="19.5" customHeight="1" thickBot="1" x14ac:dyDescent="0.25">
      <c r="A6" s="304" t="s">
        <v>465</v>
      </c>
      <c r="B6" s="305"/>
      <c r="C6" s="305"/>
      <c r="D6" s="293">
        <v>0</v>
      </c>
      <c r="E6" s="12"/>
      <c r="F6"/>
      <c r="G6"/>
      <c r="H6"/>
      <c r="I6"/>
      <c r="J6"/>
      <c r="K6"/>
      <c r="L6"/>
    </row>
    <row r="7" spans="1:12" ht="27.75" customHeight="1" thickBot="1" x14ac:dyDescent="0.3">
      <c r="A7" s="355" t="s">
        <v>24</v>
      </c>
      <c r="B7" s="356"/>
      <c r="C7" s="356"/>
      <c r="D7" s="357"/>
    </row>
    <row r="8" spans="1:12" ht="14.25" x14ac:dyDescent="0.2">
      <c r="A8" s="22">
        <v>1.0349999999999999</v>
      </c>
      <c r="B8" s="346" t="s">
        <v>503</v>
      </c>
      <c r="C8" s="30" t="s">
        <v>430</v>
      </c>
      <c r="D8" s="350" t="s">
        <v>25</v>
      </c>
    </row>
    <row r="9" spans="1:12" ht="29.25" customHeight="1" x14ac:dyDescent="0.2">
      <c r="A9" s="23">
        <f>usinflation_yr2^2</f>
        <v>1.0712249999999999</v>
      </c>
      <c r="B9" s="32"/>
      <c r="C9" s="9" t="s">
        <v>431</v>
      </c>
      <c r="D9" s="351"/>
    </row>
    <row r="10" spans="1:12" ht="14.25" x14ac:dyDescent="0.2">
      <c r="A10" s="23">
        <f>usinflation_yr2^3</f>
        <v>1.1087178749999997</v>
      </c>
      <c r="B10" s="32"/>
      <c r="C10" s="9" t="s">
        <v>432</v>
      </c>
      <c r="D10" s="351"/>
    </row>
    <row r="11" spans="1:12" ht="14.25" x14ac:dyDescent="0.2">
      <c r="A11" s="23">
        <f>usinflation_yr2^4</f>
        <v>1.1475230006249997</v>
      </c>
      <c r="B11" s="32"/>
      <c r="C11" s="9" t="s">
        <v>433</v>
      </c>
      <c r="D11" s="351"/>
    </row>
    <row r="12" spans="1:12" ht="14.25" x14ac:dyDescent="0.2">
      <c r="A12" s="24"/>
      <c r="B12" s="347"/>
      <c r="C12" s="9"/>
      <c r="D12" s="351"/>
    </row>
    <row r="13" spans="1:12" ht="14.25" x14ac:dyDescent="0.2">
      <c r="A13" s="23"/>
      <c r="B13" s="32"/>
      <c r="C13" s="9"/>
      <c r="D13" s="351"/>
    </row>
    <row r="14" spans="1:12" ht="14.25" x14ac:dyDescent="0.2">
      <c r="A14" s="25">
        <v>1.05</v>
      </c>
      <c r="B14" s="348" t="s">
        <v>504</v>
      </c>
      <c r="C14" s="9" t="s">
        <v>434</v>
      </c>
      <c r="D14" s="351"/>
    </row>
    <row r="15" spans="1:12" ht="14.25" x14ac:dyDescent="0.2">
      <c r="A15" s="23">
        <f>usnonlaborinflation_yr2^2</f>
        <v>1.1025</v>
      </c>
      <c r="B15" s="32"/>
      <c r="C15" s="9" t="s">
        <v>435</v>
      </c>
      <c r="D15" s="351"/>
    </row>
    <row r="16" spans="1:12" ht="14.25" x14ac:dyDescent="0.2">
      <c r="A16" s="23">
        <f>usnonlaborinflation_yr2^3</f>
        <v>1.1576250000000001</v>
      </c>
      <c r="B16" s="32"/>
      <c r="C16" s="9" t="s">
        <v>436</v>
      </c>
      <c r="D16" s="351"/>
    </row>
    <row r="17" spans="1:4" ht="14.25" x14ac:dyDescent="0.2">
      <c r="A17" s="23">
        <f>usnonlaborinflation_yr2^4</f>
        <v>1.21550625</v>
      </c>
      <c r="B17" s="32"/>
      <c r="C17" s="9" t="s">
        <v>437</v>
      </c>
      <c r="D17" s="351"/>
    </row>
    <row r="18" spans="1:4" ht="15" thickBot="1" x14ac:dyDescent="0.25">
      <c r="A18" s="37"/>
      <c r="B18" s="349"/>
      <c r="C18" s="31"/>
      <c r="D18" s="352"/>
    </row>
    <row r="19" spans="1:4" ht="14.25" x14ac:dyDescent="0.2">
      <c r="A19" s="32"/>
      <c r="B19" s="32"/>
      <c r="C19" s="9"/>
      <c r="D19" s="33"/>
    </row>
    <row r="20" spans="1:4" ht="48.75" customHeight="1" x14ac:dyDescent="0.2"/>
  </sheetData>
  <mergeCells count="8">
    <mergeCell ref="D8:D18"/>
    <mergeCell ref="A4:C4"/>
    <mergeCell ref="A5:C5"/>
    <mergeCell ref="A7:D7"/>
    <mergeCell ref="F1:J1"/>
    <mergeCell ref="A1:D1"/>
    <mergeCell ref="A2:C2"/>
    <mergeCell ref="A3:C3"/>
  </mergeCells>
  <dataValidations count="1">
    <dataValidation allowBlank="1" showInputMessage="1" showErrorMessage="1" prompt="MM/DD/YYYY format" sqref="D3" xr:uid="{00000000-0002-0000-0200-000001000000}"/>
  </dataValidations>
  <printOptions horizontalCentered="1"/>
  <pageMargins left="0" right="0" top="0.5" bottom="0.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8"/>
  <sheetViews>
    <sheetView topLeftCell="A81" workbookViewId="0">
      <selection activeCell="A81" sqref="A1:XFD1048576"/>
    </sheetView>
  </sheetViews>
  <sheetFormatPr defaultColWidth="9.140625" defaultRowHeight="15" x14ac:dyDescent="0.25"/>
  <cols>
    <col min="1" max="1" width="11.85546875" style="14" bestFit="1" customWidth="1"/>
    <col min="2" max="2" width="40.28515625" style="14" bestFit="1" customWidth="1"/>
    <col min="3" max="3" width="81.140625" style="14" bestFit="1" customWidth="1"/>
    <col min="4" max="4" width="12.140625" style="14" bestFit="1" customWidth="1"/>
    <col min="5" max="5" width="39.7109375" style="14" bestFit="1" customWidth="1"/>
    <col min="6" max="16384" width="9.140625" style="14"/>
  </cols>
  <sheetData>
    <row r="1" spans="1:5" x14ac:dyDescent="0.25">
      <c r="A1" s="14" t="s">
        <v>41</v>
      </c>
      <c r="B1" s="14" t="s">
        <v>42</v>
      </c>
      <c r="C1" s="14" t="s">
        <v>43</v>
      </c>
      <c r="D1" s="14" t="s">
        <v>44</v>
      </c>
      <c r="E1" s="14" t="s">
        <v>45</v>
      </c>
    </row>
    <row r="2" spans="1:5" x14ac:dyDescent="0.25">
      <c r="A2" s="15" t="s">
        <v>46</v>
      </c>
      <c r="B2" s="16" t="s">
        <v>47</v>
      </c>
      <c r="C2" s="15" t="s">
        <v>48</v>
      </c>
      <c r="D2" s="15" t="s">
        <v>49</v>
      </c>
      <c r="E2" s="15" t="s">
        <v>50</v>
      </c>
    </row>
    <row r="3" spans="1:5" x14ac:dyDescent="0.25">
      <c r="A3" s="15" t="s">
        <v>51</v>
      </c>
      <c r="B3" s="16" t="s">
        <v>52</v>
      </c>
      <c r="C3" s="15" t="s">
        <v>53</v>
      </c>
      <c r="D3" s="15" t="s">
        <v>49</v>
      </c>
      <c r="E3" s="15" t="s">
        <v>50</v>
      </c>
    </row>
    <row r="4" spans="1:5" x14ac:dyDescent="0.25">
      <c r="A4" s="15" t="s">
        <v>54</v>
      </c>
      <c r="B4" s="16" t="s">
        <v>55</v>
      </c>
      <c r="C4" s="15" t="s">
        <v>56</v>
      </c>
      <c r="D4" s="15" t="s">
        <v>49</v>
      </c>
      <c r="E4" s="15" t="s">
        <v>50</v>
      </c>
    </row>
    <row r="5" spans="1:5" x14ac:dyDescent="0.25">
      <c r="A5" s="15" t="s">
        <v>57</v>
      </c>
      <c r="B5" s="16" t="s">
        <v>58</v>
      </c>
      <c r="C5" s="15" t="s">
        <v>59</v>
      </c>
      <c r="D5" s="15" t="s">
        <v>49</v>
      </c>
      <c r="E5" s="15" t="s">
        <v>50</v>
      </c>
    </row>
    <row r="6" spans="1:5" x14ac:dyDescent="0.25">
      <c r="A6" s="15" t="s">
        <v>60</v>
      </c>
      <c r="B6" s="16" t="s">
        <v>61</v>
      </c>
      <c r="C6" s="15" t="s">
        <v>62</v>
      </c>
      <c r="D6" s="15" t="s">
        <v>49</v>
      </c>
      <c r="E6" s="15" t="s">
        <v>50</v>
      </c>
    </row>
    <row r="7" spans="1:5" x14ac:dyDescent="0.25">
      <c r="A7" s="15" t="s">
        <v>63</v>
      </c>
      <c r="B7" s="16" t="s">
        <v>64</v>
      </c>
      <c r="C7" s="15" t="s">
        <v>65</v>
      </c>
      <c r="D7" s="15" t="s">
        <v>49</v>
      </c>
      <c r="E7" s="15" t="s">
        <v>50</v>
      </c>
    </row>
    <row r="8" spans="1:5" x14ac:dyDescent="0.25">
      <c r="A8" s="15" t="s">
        <v>66</v>
      </c>
      <c r="B8" s="16" t="s">
        <v>67</v>
      </c>
      <c r="C8" s="15" t="s">
        <v>68</v>
      </c>
      <c r="D8" s="15" t="s">
        <v>49</v>
      </c>
      <c r="E8" s="15" t="s">
        <v>50</v>
      </c>
    </row>
    <row r="9" spans="1:5" x14ac:dyDescent="0.25">
      <c r="A9" s="15" t="s">
        <v>69</v>
      </c>
      <c r="B9" s="16" t="s">
        <v>70</v>
      </c>
      <c r="C9" s="15" t="s">
        <v>71</v>
      </c>
      <c r="D9" s="15" t="s">
        <v>49</v>
      </c>
      <c r="E9" s="15" t="s">
        <v>50</v>
      </c>
    </row>
    <row r="10" spans="1:5" x14ac:dyDescent="0.25">
      <c r="A10" s="15" t="s">
        <v>72</v>
      </c>
      <c r="B10" s="16" t="s">
        <v>73</v>
      </c>
      <c r="C10" s="15" t="s">
        <v>74</v>
      </c>
      <c r="D10" s="15" t="s">
        <v>49</v>
      </c>
      <c r="E10" s="15" t="s">
        <v>50</v>
      </c>
    </row>
    <row r="11" spans="1:5" x14ac:dyDescent="0.25">
      <c r="A11" s="15" t="s">
        <v>75</v>
      </c>
      <c r="B11" s="16" t="s">
        <v>76</v>
      </c>
      <c r="C11" s="15" t="s">
        <v>77</v>
      </c>
      <c r="D11" s="15" t="s">
        <v>49</v>
      </c>
      <c r="E11" s="15" t="s">
        <v>50</v>
      </c>
    </row>
    <row r="12" spans="1:5" x14ac:dyDescent="0.25">
      <c r="A12" s="15" t="s">
        <v>78</v>
      </c>
      <c r="B12" s="16" t="s">
        <v>79</v>
      </c>
      <c r="C12" s="15" t="s">
        <v>80</v>
      </c>
      <c r="D12" s="15" t="s">
        <v>49</v>
      </c>
      <c r="E12" s="15" t="s">
        <v>50</v>
      </c>
    </row>
    <row r="13" spans="1:5" x14ac:dyDescent="0.25">
      <c r="A13" s="15" t="s">
        <v>81</v>
      </c>
      <c r="B13" s="16" t="s">
        <v>82</v>
      </c>
      <c r="C13" s="15" t="s">
        <v>83</v>
      </c>
      <c r="D13" s="15" t="s">
        <v>49</v>
      </c>
      <c r="E13" s="15" t="s">
        <v>50</v>
      </c>
    </row>
    <row r="14" spans="1:5" x14ac:dyDescent="0.25">
      <c r="A14" s="15" t="s">
        <v>84</v>
      </c>
      <c r="B14" s="16" t="s">
        <v>85</v>
      </c>
      <c r="C14" s="15" t="s">
        <v>86</v>
      </c>
      <c r="D14" s="15" t="s">
        <v>49</v>
      </c>
      <c r="E14" s="15" t="s">
        <v>50</v>
      </c>
    </row>
    <row r="15" spans="1:5" x14ac:dyDescent="0.25">
      <c r="A15" s="15" t="s">
        <v>87</v>
      </c>
      <c r="B15" s="16" t="s">
        <v>88</v>
      </c>
      <c r="C15" s="15" t="s">
        <v>89</v>
      </c>
      <c r="D15" s="15" t="s">
        <v>49</v>
      </c>
      <c r="E15" s="15" t="s">
        <v>50</v>
      </c>
    </row>
    <row r="16" spans="1:5" x14ac:dyDescent="0.25">
      <c r="A16" s="15" t="s">
        <v>90</v>
      </c>
      <c r="B16" s="16" t="s">
        <v>91</v>
      </c>
      <c r="C16" s="15" t="s">
        <v>92</v>
      </c>
      <c r="D16" s="15" t="s">
        <v>49</v>
      </c>
      <c r="E16" s="15" t="s">
        <v>50</v>
      </c>
    </row>
    <row r="17" spans="1:5" x14ac:dyDescent="0.25">
      <c r="A17" s="15" t="s">
        <v>93</v>
      </c>
      <c r="B17" s="16" t="s">
        <v>94</v>
      </c>
      <c r="C17" s="15" t="s">
        <v>95</v>
      </c>
      <c r="D17" s="15" t="s">
        <v>49</v>
      </c>
      <c r="E17" s="15" t="s">
        <v>50</v>
      </c>
    </row>
    <row r="18" spans="1:5" x14ac:dyDescent="0.25">
      <c r="A18" s="15" t="s">
        <v>96</v>
      </c>
      <c r="B18" s="16" t="s">
        <v>97</v>
      </c>
      <c r="C18" s="15" t="s">
        <v>98</v>
      </c>
      <c r="D18" s="15" t="s">
        <v>49</v>
      </c>
      <c r="E18" s="15" t="s">
        <v>50</v>
      </c>
    </row>
    <row r="19" spans="1:5" x14ac:dyDescent="0.25">
      <c r="A19" s="15" t="s">
        <v>99</v>
      </c>
      <c r="B19" s="16" t="s">
        <v>100</v>
      </c>
      <c r="C19" s="15" t="s">
        <v>101</v>
      </c>
      <c r="D19" s="15" t="s">
        <v>49</v>
      </c>
      <c r="E19" s="15" t="s">
        <v>50</v>
      </c>
    </row>
    <row r="20" spans="1:5" x14ac:dyDescent="0.25">
      <c r="A20" s="15" t="s">
        <v>102</v>
      </c>
      <c r="B20" s="16" t="s">
        <v>103</v>
      </c>
      <c r="C20" s="15" t="s">
        <v>104</v>
      </c>
      <c r="D20" s="15" t="s">
        <v>49</v>
      </c>
      <c r="E20" s="15" t="s">
        <v>50</v>
      </c>
    </row>
    <row r="21" spans="1:5" x14ac:dyDescent="0.25">
      <c r="A21" s="15" t="s">
        <v>105</v>
      </c>
      <c r="B21" s="16" t="s">
        <v>106</v>
      </c>
      <c r="C21" s="15" t="s">
        <v>107</v>
      </c>
      <c r="D21" s="15" t="s">
        <v>49</v>
      </c>
      <c r="E21" s="15" t="s">
        <v>50</v>
      </c>
    </row>
    <row r="22" spans="1:5" x14ac:dyDescent="0.25">
      <c r="A22" s="15" t="s">
        <v>108</v>
      </c>
      <c r="B22" s="16" t="s">
        <v>109</v>
      </c>
      <c r="C22" s="15" t="s">
        <v>110</v>
      </c>
      <c r="D22" s="15" t="s">
        <v>49</v>
      </c>
      <c r="E22" s="15" t="s">
        <v>50</v>
      </c>
    </row>
    <row r="23" spans="1:5" x14ac:dyDescent="0.25">
      <c r="A23" s="15" t="s">
        <v>111</v>
      </c>
      <c r="B23" s="16" t="s">
        <v>112</v>
      </c>
      <c r="C23" s="15" t="s">
        <v>113</v>
      </c>
      <c r="D23" s="15" t="s">
        <v>49</v>
      </c>
      <c r="E23" s="15" t="s">
        <v>50</v>
      </c>
    </row>
    <row r="24" spans="1:5" x14ac:dyDescent="0.25">
      <c r="A24" s="15" t="s">
        <v>114</v>
      </c>
      <c r="B24" s="16" t="s">
        <v>115</v>
      </c>
      <c r="C24" s="15" t="s">
        <v>116</v>
      </c>
      <c r="D24" s="15" t="s">
        <v>49</v>
      </c>
      <c r="E24" s="15" t="s">
        <v>50</v>
      </c>
    </row>
    <row r="25" spans="1:5" x14ac:dyDescent="0.25">
      <c r="A25" s="15" t="s">
        <v>117</v>
      </c>
      <c r="B25" s="16" t="s">
        <v>118</v>
      </c>
      <c r="C25" s="15" t="s">
        <v>119</v>
      </c>
      <c r="D25" s="15" t="s">
        <v>49</v>
      </c>
      <c r="E25" s="15" t="s">
        <v>50</v>
      </c>
    </row>
    <row r="26" spans="1:5" x14ac:dyDescent="0.25">
      <c r="A26" s="15" t="s">
        <v>120</v>
      </c>
      <c r="B26" s="16" t="s">
        <v>121</v>
      </c>
      <c r="C26" s="15" t="s">
        <v>122</v>
      </c>
      <c r="D26" s="15" t="s">
        <v>49</v>
      </c>
      <c r="E26" s="15" t="s">
        <v>50</v>
      </c>
    </row>
    <row r="27" spans="1:5" x14ac:dyDescent="0.25">
      <c r="A27" s="15" t="s">
        <v>123</v>
      </c>
      <c r="B27" s="16" t="s">
        <v>124</v>
      </c>
      <c r="C27" s="15" t="s">
        <v>125</v>
      </c>
      <c r="D27" s="15" t="s">
        <v>49</v>
      </c>
      <c r="E27" s="15" t="s">
        <v>50</v>
      </c>
    </row>
    <row r="28" spans="1:5" x14ac:dyDescent="0.25">
      <c r="A28" s="15" t="s">
        <v>126</v>
      </c>
      <c r="B28" s="16" t="s">
        <v>127</v>
      </c>
      <c r="C28" s="15" t="s">
        <v>128</v>
      </c>
      <c r="D28" s="15" t="s">
        <v>49</v>
      </c>
      <c r="E28" s="15" t="s">
        <v>50</v>
      </c>
    </row>
    <row r="29" spans="1:5" x14ac:dyDescent="0.25">
      <c r="A29" s="15" t="s">
        <v>129</v>
      </c>
      <c r="B29" s="16" t="s">
        <v>130</v>
      </c>
      <c r="C29" s="15" t="s">
        <v>131</v>
      </c>
      <c r="D29" s="15" t="s">
        <v>49</v>
      </c>
      <c r="E29" s="15" t="s">
        <v>50</v>
      </c>
    </row>
    <row r="30" spans="1:5" x14ac:dyDescent="0.25">
      <c r="A30" s="15" t="s">
        <v>132</v>
      </c>
      <c r="B30" s="16" t="s">
        <v>133</v>
      </c>
      <c r="C30" s="15" t="s">
        <v>134</v>
      </c>
      <c r="D30" s="15" t="s">
        <v>49</v>
      </c>
      <c r="E30" s="15" t="s">
        <v>50</v>
      </c>
    </row>
    <row r="31" spans="1:5" x14ac:dyDescent="0.25">
      <c r="A31" s="15" t="s">
        <v>135</v>
      </c>
      <c r="B31" s="16" t="s">
        <v>136</v>
      </c>
      <c r="C31" s="15" t="s">
        <v>137</v>
      </c>
      <c r="D31" s="15" t="s">
        <v>49</v>
      </c>
      <c r="E31" s="15" t="s">
        <v>50</v>
      </c>
    </row>
    <row r="32" spans="1:5" x14ac:dyDescent="0.25">
      <c r="A32" s="15" t="s">
        <v>138</v>
      </c>
      <c r="B32" s="16" t="s">
        <v>139</v>
      </c>
      <c r="C32" s="15" t="s">
        <v>140</v>
      </c>
      <c r="D32" s="15" t="s">
        <v>49</v>
      </c>
      <c r="E32" s="15" t="s">
        <v>50</v>
      </c>
    </row>
    <row r="33" spans="1:5" x14ac:dyDescent="0.25">
      <c r="A33" s="15" t="s">
        <v>141</v>
      </c>
      <c r="B33" s="16" t="s">
        <v>142</v>
      </c>
      <c r="C33" s="15" t="s">
        <v>143</v>
      </c>
      <c r="D33" s="15" t="s">
        <v>49</v>
      </c>
      <c r="E33" s="15" t="s">
        <v>50</v>
      </c>
    </row>
    <row r="34" spans="1:5" x14ac:dyDescent="0.25">
      <c r="A34" s="15" t="s">
        <v>144</v>
      </c>
      <c r="B34" s="16" t="s">
        <v>145</v>
      </c>
      <c r="C34" s="15" t="s">
        <v>146</v>
      </c>
      <c r="D34" s="15" t="s">
        <v>49</v>
      </c>
      <c r="E34" s="15" t="s">
        <v>50</v>
      </c>
    </row>
    <row r="35" spans="1:5" x14ac:dyDescent="0.25">
      <c r="A35" s="15" t="s">
        <v>147</v>
      </c>
      <c r="B35" s="16" t="s">
        <v>148</v>
      </c>
      <c r="C35" s="15" t="s">
        <v>149</v>
      </c>
      <c r="D35" s="15" t="s">
        <v>49</v>
      </c>
      <c r="E35" s="15" t="s">
        <v>50</v>
      </c>
    </row>
    <row r="36" spans="1:5" x14ac:dyDescent="0.25">
      <c r="A36" s="15" t="s">
        <v>150</v>
      </c>
      <c r="B36" s="16" t="s">
        <v>151</v>
      </c>
      <c r="C36" s="15" t="s">
        <v>152</v>
      </c>
      <c r="D36" s="15" t="s">
        <v>49</v>
      </c>
      <c r="E36" s="15" t="s">
        <v>50</v>
      </c>
    </row>
    <row r="37" spans="1:5" x14ac:dyDescent="0.25">
      <c r="A37" s="15" t="s">
        <v>153</v>
      </c>
      <c r="B37" s="16" t="s">
        <v>154</v>
      </c>
      <c r="C37" s="15" t="s">
        <v>155</v>
      </c>
      <c r="D37" s="15" t="s">
        <v>49</v>
      </c>
      <c r="E37" s="15" t="s">
        <v>50</v>
      </c>
    </row>
    <row r="38" spans="1:5" x14ac:dyDescent="0.25">
      <c r="A38" s="15" t="s">
        <v>156</v>
      </c>
      <c r="B38" s="16" t="s">
        <v>157</v>
      </c>
      <c r="C38" s="15" t="s">
        <v>158</v>
      </c>
      <c r="D38" s="15" t="s">
        <v>49</v>
      </c>
      <c r="E38" s="15" t="s">
        <v>50</v>
      </c>
    </row>
    <row r="39" spans="1:5" x14ac:dyDescent="0.25">
      <c r="A39" s="15" t="s">
        <v>159</v>
      </c>
      <c r="B39" s="16" t="s">
        <v>160</v>
      </c>
      <c r="C39" s="15" t="s">
        <v>161</v>
      </c>
      <c r="D39" s="15" t="s">
        <v>49</v>
      </c>
      <c r="E39" s="15" t="s">
        <v>50</v>
      </c>
    </row>
    <row r="40" spans="1:5" x14ac:dyDescent="0.25">
      <c r="A40" s="15" t="s">
        <v>162</v>
      </c>
      <c r="B40" s="16" t="s">
        <v>163</v>
      </c>
      <c r="C40" s="15" t="s">
        <v>164</v>
      </c>
      <c r="D40" s="15" t="s">
        <v>49</v>
      </c>
      <c r="E40" s="15" t="s">
        <v>50</v>
      </c>
    </row>
    <row r="41" spans="1:5" x14ac:dyDescent="0.25">
      <c r="A41" s="15" t="s">
        <v>165</v>
      </c>
      <c r="B41" s="16" t="s">
        <v>166</v>
      </c>
      <c r="C41" s="15" t="s">
        <v>167</v>
      </c>
      <c r="D41" s="15" t="s">
        <v>49</v>
      </c>
      <c r="E41" s="15" t="s">
        <v>50</v>
      </c>
    </row>
    <row r="42" spans="1:5" x14ac:dyDescent="0.25">
      <c r="A42" s="15" t="s">
        <v>168</v>
      </c>
      <c r="B42" s="16" t="s">
        <v>169</v>
      </c>
      <c r="C42" s="15" t="s">
        <v>170</v>
      </c>
      <c r="D42" s="15" t="s">
        <v>49</v>
      </c>
      <c r="E42" s="15" t="s">
        <v>50</v>
      </c>
    </row>
    <row r="43" spans="1:5" x14ac:dyDescent="0.25">
      <c r="A43" s="15" t="s">
        <v>171</v>
      </c>
      <c r="B43" s="16" t="s">
        <v>172</v>
      </c>
      <c r="C43" s="15" t="s">
        <v>173</v>
      </c>
      <c r="D43" s="15" t="s">
        <v>49</v>
      </c>
      <c r="E43" s="15" t="s">
        <v>50</v>
      </c>
    </row>
    <row r="44" spans="1:5" x14ac:dyDescent="0.25">
      <c r="A44" s="15" t="s">
        <v>174</v>
      </c>
      <c r="B44" s="16" t="s">
        <v>175</v>
      </c>
      <c r="C44" s="15" t="s">
        <v>176</v>
      </c>
      <c r="D44" s="15" t="s">
        <v>49</v>
      </c>
      <c r="E44" s="15" t="s">
        <v>50</v>
      </c>
    </row>
    <row r="45" spans="1:5" ht="30" x14ac:dyDescent="0.25">
      <c r="A45" s="15" t="s">
        <v>177</v>
      </c>
      <c r="B45" s="16" t="s">
        <v>178</v>
      </c>
      <c r="C45" s="15" t="s">
        <v>179</v>
      </c>
      <c r="D45" s="15" t="s">
        <v>49</v>
      </c>
      <c r="E45" s="15" t="s">
        <v>50</v>
      </c>
    </row>
    <row r="46" spans="1:5" x14ac:dyDescent="0.25">
      <c r="A46" s="15" t="s">
        <v>180</v>
      </c>
      <c r="B46" s="16" t="s">
        <v>181</v>
      </c>
      <c r="C46" s="15" t="s">
        <v>182</v>
      </c>
      <c r="D46" s="15" t="s">
        <v>49</v>
      </c>
      <c r="E46" s="15" t="s">
        <v>50</v>
      </c>
    </row>
    <row r="47" spans="1:5" x14ac:dyDescent="0.25">
      <c r="A47" s="15" t="s">
        <v>183</v>
      </c>
      <c r="B47" s="16" t="s">
        <v>184</v>
      </c>
      <c r="C47" s="15" t="s">
        <v>185</v>
      </c>
      <c r="D47" s="15" t="s">
        <v>49</v>
      </c>
      <c r="E47" s="15" t="s">
        <v>50</v>
      </c>
    </row>
    <row r="48" spans="1:5" x14ac:dyDescent="0.25">
      <c r="A48" s="15" t="s">
        <v>186</v>
      </c>
      <c r="B48" s="16" t="s">
        <v>187</v>
      </c>
      <c r="C48" s="15" t="s">
        <v>188</v>
      </c>
      <c r="D48" s="15" t="s">
        <v>49</v>
      </c>
      <c r="E48" s="15" t="s">
        <v>50</v>
      </c>
    </row>
    <row r="49" spans="1:5" x14ac:dyDescent="0.25">
      <c r="A49" s="15" t="s">
        <v>189</v>
      </c>
      <c r="B49" s="16" t="s">
        <v>190</v>
      </c>
      <c r="C49" s="15" t="s">
        <v>191</v>
      </c>
      <c r="D49" s="15" t="s">
        <v>49</v>
      </c>
      <c r="E49" s="15" t="s">
        <v>50</v>
      </c>
    </row>
    <row r="50" spans="1:5" x14ac:dyDescent="0.25">
      <c r="A50" s="15" t="s">
        <v>192</v>
      </c>
      <c r="B50" s="16" t="s">
        <v>193</v>
      </c>
      <c r="C50" s="15" t="s">
        <v>194</v>
      </c>
      <c r="D50" s="15" t="s">
        <v>49</v>
      </c>
      <c r="E50" s="15" t="s">
        <v>50</v>
      </c>
    </row>
    <row r="51" spans="1:5" x14ac:dyDescent="0.25">
      <c r="A51" s="15" t="s">
        <v>195</v>
      </c>
      <c r="B51" s="16" t="s">
        <v>196</v>
      </c>
      <c r="C51" s="15" t="s">
        <v>197</v>
      </c>
      <c r="D51" s="15" t="s">
        <v>49</v>
      </c>
      <c r="E51" s="15" t="s">
        <v>50</v>
      </c>
    </row>
    <row r="52" spans="1:5" x14ac:dyDescent="0.25">
      <c r="A52" s="15" t="s">
        <v>198</v>
      </c>
      <c r="B52" s="16" t="s">
        <v>199</v>
      </c>
      <c r="C52" s="15" t="s">
        <v>200</v>
      </c>
      <c r="D52" s="15" t="s">
        <v>49</v>
      </c>
      <c r="E52" s="15" t="s">
        <v>50</v>
      </c>
    </row>
    <row r="53" spans="1:5" x14ac:dyDescent="0.25">
      <c r="A53" s="15" t="s">
        <v>201</v>
      </c>
      <c r="B53" s="16" t="s">
        <v>202</v>
      </c>
      <c r="C53" s="15" t="s">
        <v>203</v>
      </c>
      <c r="D53" s="15" t="s">
        <v>49</v>
      </c>
      <c r="E53" s="15" t="s">
        <v>50</v>
      </c>
    </row>
    <row r="54" spans="1:5" x14ac:dyDescent="0.25">
      <c r="A54" s="15" t="s">
        <v>204</v>
      </c>
      <c r="B54" s="16" t="s">
        <v>205</v>
      </c>
      <c r="C54" s="15" t="s">
        <v>206</v>
      </c>
      <c r="D54" s="15" t="s">
        <v>49</v>
      </c>
      <c r="E54" s="15" t="s">
        <v>50</v>
      </c>
    </row>
    <row r="55" spans="1:5" x14ac:dyDescent="0.25">
      <c r="A55" s="15" t="s">
        <v>207</v>
      </c>
      <c r="B55" s="16" t="s">
        <v>208</v>
      </c>
      <c r="C55" s="15" t="s">
        <v>209</v>
      </c>
      <c r="D55" s="15" t="s">
        <v>49</v>
      </c>
      <c r="E55" s="15" t="s">
        <v>50</v>
      </c>
    </row>
    <row r="56" spans="1:5" x14ac:dyDescent="0.25">
      <c r="A56" s="15" t="s">
        <v>210</v>
      </c>
      <c r="B56" s="16" t="s">
        <v>211</v>
      </c>
      <c r="C56" s="15" t="s">
        <v>212</v>
      </c>
      <c r="D56" s="15" t="s">
        <v>49</v>
      </c>
      <c r="E56" s="15" t="s">
        <v>50</v>
      </c>
    </row>
    <row r="57" spans="1:5" x14ac:dyDescent="0.25">
      <c r="A57" s="15" t="s">
        <v>213</v>
      </c>
      <c r="B57" s="16" t="s">
        <v>214</v>
      </c>
      <c r="C57" s="15" t="s">
        <v>215</v>
      </c>
      <c r="D57" s="15" t="s">
        <v>49</v>
      </c>
      <c r="E57" s="15" t="s">
        <v>50</v>
      </c>
    </row>
    <row r="58" spans="1:5" x14ac:dyDescent="0.25">
      <c r="A58" s="15" t="s">
        <v>216</v>
      </c>
      <c r="B58" s="16" t="s">
        <v>217</v>
      </c>
      <c r="C58" s="15" t="s">
        <v>218</v>
      </c>
      <c r="D58" s="15" t="s">
        <v>49</v>
      </c>
      <c r="E58" s="15" t="s">
        <v>50</v>
      </c>
    </row>
    <row r="59" spans="1:5" x14ac:dyDescent="0.25">
      <c r="A59" s="15" t="s">
        <v>219</v>
      </c>
      <c r="B59" s="16" t="s">
        <v>220</v>
      </c>
      <c r="C59" s="15" t="s">
        <v>221</v>
      </c>
      <c r="D59" s="15" t="s">
        <v>49</v>
      </c>
      <c r="E59" s="15" t="s">
        <v>50</v>
      </c>
    </row>
    <row r="60" spans="1:5" x14ac:dyDescent="0.25">
      <c r="A60" s="15" t="s">
        <v>222</v>
      </c>
      <c r="B60" s="16" t="s">
        <v>223</v>
      </c>
      <c r="C60" s="15" t="s">
        <v>224</v>
      </c>
      <c r="D60" s="15" t="s">
        <v>49</v>
      </c>
      <c r="E60" s="15" t="s">
        <v>50</v>
      </c>
    </row>
    <row r="61" spans="1:5" x14ac:dyDescent="0.25">
      <c r="A61" s="15" t="s">
        <v>225</v>
      </c>
      <c r="B61" s="16" t="s">
        <v>226</v>
      </c>
      <c r="C61" s="15" t="s">
        <v>227</v>
      </c>
      <c r="D61" s="15" t="s">
        <v>49</v>
      </c>
      <c r="E61" s="15" t="s">
        <v>50</v>
      </c>
    </row>
    <row r="62" spans="1:5" x14ac:dyDescent="0.25">
      <c r="A62" s="15" t="s">
        <v>228</v>
      </c>
      <c r="B62" s="16" t="s">
        <v>229</v>
      </c>
      <c r="C62" s="15" t="s">
        <v>230</v>
      </c>
      <c r="D62" s="15" t="s">
        <v>49</v>
      </c>
      <c r="E62" s="15" t="s">
        <v>50</v>
      </c>
    </row>
    <row r="63" spans="1:5" x14ac:dyDescent="0.25">
      <c r="A63" s="15" t="s">
        <v>231</v>
      </c>
      <c r="B63" s="16" t="s">
        <v>232</v>
      </c>
      <c r="C63" s="15" t="s">
        <v>233</v>
      </c>
      <c r="D63" s="15" t="s">
        <v>49</v>
      </c>
      <c r="E63" s="15" t="s">
        <v>50</v>
      </c>
    </row>
    <row r="64" spans="1:5" x14ac:dyDescent="0.25">
      <c r="A64" s="15" t="s">
        <v>234</v>
      </c>
      <c r="B64" s="16" t="s">
        <v>235</v>
      </c>
      <c r="C64" s="15" t="s">
        <v>236</v>
      </c>
      <c r="D64" s="15" t="s">
        <v>49</v>
      </c>
      <c r="E64" s="15" t="s">
        <v>50</v>
      </c>
    </row>
    <row r="65" spans="1:5" x14ac:dyDescent="0.25">
      <c r="A65" s="15" t="s">
        <v>237</v>
      </c>
      <c r="B65" s="16" t="s">
        <v>238</v>
      </c>
      <c r="C65" s="15" t="s">
        <v>239</v>
      </c>
      <c r="D65" s="15" t="s">
        <v>49</v>
      </c>
      <c r="E65" s="15" t="s">
        <v>50</v>
      </c>
    </row>
    <row r="66" spans="1:5" x14ac:dyDescent="0.25">
      <c r="A66" s="15" t="s">
        <v>240</v>
      </c>
      <c r="B66" s="16" t="s">
        <v>241</v>
      </c>
      <c r="C66" s="15" t="s">
        <v>242</v>
      </c>
      <c r="D66" s="15" t="s">
        <v>49</v>
      </c>
      <c r="E66" s="15" t="s">
        <v>50</v>
      </c>
    </row>
    <row r="67" spans="1:5" x14ac:dyDescent="0.25">
      <c r="A67" s="15" t="s">
        <v>243</v>
      </c>
      <c r="B67" s="16" t="s">
        <v>244</v>
      </c>
      <c r="C67" s="15" t="s">
        <v>245</v>
      </c>
      <c r="D67" s="15" t="s">
        <v>49</v>
      </c>
      <c r="E67" s="15" t="s">
        <v>50</v>
      </c>
    </row>
    <row r="68" spans="1:5" x14ac:dyDescent="0.25">
      <c r="A68" s="15" t="s">
        <v>246</v>
      </c>
      <c r="B68" s="16" t="s">
        <v>247</v>
      </c>
      <c r="C68" s="15" t="s">
        <v>248</v>
      </c>
      <c r="D68" s="15" t="s">
        <v>49</v>
      </c>
      <c r="E68" s="15" t="s">
        <v>50</v>
      </c>
    </row>
    <row r="69" spans="1:5" x14ac:dyDescent="0.25">
      <c r="A69" s="15" t="s">
        <v>249</v>
      </c>
      <c r="B69" s="16" t="s">
        <v>250</v>
      </c>
      <c r="C69" s="15" t="s">
        <v>251</v>
      </c>
      <c r="D69" s="15" t="s">
        <v>49</v>
      </c>
      <c r="E69" s="15" t="s">
        <v>50</v>
      </c>
    </row>
    <row r="70" spans="1:5" x14ac:dyDescent="0.25">
      <c r="A70" s="15" t="s">
        <v>252</v>
      </c>
      <c r="B70" s="16" t="s">
        <v>253</v>
      </c>
      <c r="C70" s="15" t="s">
        <v>254</v>
      </c>
      <c r="D70" s="15" t="s">
        <v>49</v>
      </c>
      <c r="E70" s="15" t="s">
        <v>50</v>
      </c>
    </row>
    <row r="71" spans="1:5" ht="45" x14ac:dyDescent="0.25">
      <c r="A71" s="15" t="s">
        <v>255</v>
      </c>
      <c r="B71" s="16" t="s">
        <v>256</v>
      </c>
      <c r="C71" s="15" t="s">
        <v>257</v>
      </c>
      <c r="D71" s="15" t="s">
        <v>49</v>
      </c>
      <c r="E71" s="15" t="s">
        <v>50</v>
      </c>
    </row>
    <row r="72" spans="1:5" x14ac:dyDescent="0.25">
      <c r="A72" s="15" t="s">
        <v>258</v>
      </c>
      <c r="B72" s="16" t="s">
        <v>259</v>
      </c>
      <c r="C72" s="15" t="s">
        <v>260</v>
      </c>
      <c r="D72" s="15" t="s">
        <v>49</v>
      </c>
      <c r="E72" s="15" t="s">
        <v>50</v>
      </c>
    </row>
    <row r="73" spans="1:5" ht="30" x14ac:dyDescent="0.25">
      <c r="A73" s="15" t="s">
        <v>261</v>
      </c>
      <c r="B73" s="16" t="s">
        <v>262</v>
      </c>
      <c r="C73" s="15" t="s">
        <v>263</v>
      </c>
      <c r="D73" s="15" t="s">
        <v>49</v>
      </c>
      <c r="E73" s="15" t="s">
        <v>50</v>
      </c>
    </row>
    <row r="74" spans="1:5" ht="30" x14ac:dyDescent="0.25">
      <c r="A74" s="15" t="s">
        <v>264</v>
      </c>
      <c r="B74" s="16" t="s">
        <v>265</v>
      </c>
      <c r="C74" s="15" t="s">
        <v>266</v>
      </c>
      <c r="D74" s="15" t="s">
        <v>49</v>
      </c>
      <c r="E74" s="15" t="s">
        <v>50</v>
      </c>
    </row>
    <row r="75" spans="1:5" x14ac:dyDescent="0.25">
      <c r="A75" s="15" t="s">
        <v>267</v>
      </c>
      <c r="B75" s="16" t="s">
        <v>268</v>
      </c>
      <c r="C75" s="15" t="s">
        <v>269</v>
      </c>
      <c r="D75" s="15" t="s">
        <v>49</v>
      </c>
      <c r="E75" s="15" t="s">
        <v>50</v>
      </c>
    </row>
    <row r="76" spans="1:5" x14ac:dyDescent="0.25">
      <c r="A76" s="15" t="s">
        <v>270</v>
      </c>
      <c r="B76" s="16" t="s">
        <v>271</v>
      </c>
      <c r="C76" s="15"/>
      <c r="D76" s="15" t="s">
        <v>49</v>
      </c>
      <c r="E76" s="15" t="s">
        <v>50</v>
      </c>
    </row>
    <row r="77" spans="1:5" x14ac:dyDescent="0.25">
      <c r="A77" s="15" t="s">
        <v>272</v>
      </c>
      <c r="B77" s="16" t="s">
        <v>273</v>
      </c>
      <c r="C77" s="15" t="s">
        <v>274</v>
      </c>
      <c r="D77" s="15" t="s">
        <v>49</v>
      </c>
      <c r="E77" s="15" t="s">
        <v>50</v>
      </c>
    </row>
    <row r="78" spans="1:5" x14ac:dyDescent="0.25">
      <c r="A78" s="15" t="s">
        <v>275</v>
      </c>
      <c r="B78" s="16" t="s">
        <v>276</v>
      </c>
      <c r="C78" s="15" t="s">
        <v>277</v>
      </c>
      <c r="D78" s="15" t="s">
        <v>49</v>
      </c>
      <c r="E78" s="15" t="s">
        <v>50</v>
      </c>
    </row>
    <row r="79" spans="1:5" x14ac:dyDescent="0.25">
      <c r="A79" s="15" t="s">
        <v>278</v>
      </c>
      <c r="B79" s="16" t="s">
        <v>279</v>
      </c>
      <c r="C79" s="15" t="s">
        <v>280</v>
      </c>
      <c r="D79" s="15" t="s">
        <v>49</v>
      </c>
      <c r="E79" s="15" t="s">
        <v>50</v>
      </c>
    </row>
    <row r="80" spans="1:5" x14ac:dyDescent="0.25">
      <c r="A80" s="15" t="s">
        <v>281</v>
      </c>
      <c r="B80" s="16" t="s">
        <v>282</v>
      </c>
      <c r="C80" s="15" t="s">
        <v>283</v>
      </c>
      <c r="D80" s="15" t="s">
        <v>49</v>
      </c>
      <c r="E80" s="15" t="s">
        <v>50</v>
      </c>
    </row>
    <row r="81" spans="1:5" x14ac:dyDescent="0.25">
      <c r="A81" s="15" t="s">
        <v>284</v>
      </c>
      <c r="B81" s="16" t="s">
        <v>285</v>
      </c>
      <c r="C81" s="15" t="s">
        <v>286</v>
      </c>
      <c r="D81" s="15" t="s">
        <v>49</v>
      </c>
      <c r="E81" s="15" t="s">
        <v>50</v>
      </c>
    </row>
    <row r="82" spans="1:5" x14ac:dyDescent="0.25">
      <c r="A82" s="15" t="s">
        <v>287</v>
      </c>
      <c r="B82" s="16" t="s">
        <v>288</v>
      </c>
      <c r="C82" s="15" t="s">
        <v>289</v>
      </c>
      <c r="D82" s="15" t="s">
        <v>49</v>
      </c>
      <c r="E82" s="15" t="s">
        <v>50</v>
      </c>
    </row>
    <row r="83" spans="1:5" x14ac:dyDescent="0.25">
      <c r="A83" s="15" t="s">
        <v>290</v>
      </c>
      <c r="B83" s="16" t="s">
        <v>291</v>
      </c>
      <c r="C83" s="15" t="s">
        <v>292</v>
      </c>
      <c r="D83" s="15" t="s">
        <v>49</v>
      </c>
      <c r="E83" s="15" t="s">
        <v>50</v>
      </c>
    </row>
    <row r="84" spans="1:5" ht="30" x14ac:dyDescent="0.25">
      <c r="A84" s="15" t="s">
        <v>293</v>
      </c>
      <c r="B84" s="16" t="s">
        <v>294</v>
      </c>
      <c r="C84" s="15" t="s">
        <v>295</v>
      </c>
      <c r="D84" s="15" t="s">
        <v>49</v>
      </c>
      <c r="E84" s="15" t="s">
        <v>50</v>
      </c>
    </row>
    <row r="85" spans="1:5" x14ac:dyDescent="0.25">
      <c r="A85" s="15" t="s">
        <v>296</v>
      </c>
      <c r="B85" s="16" t="s">
        <v>297</v>
      </c>
      <c r="C85" s="15" t="s">
        <v>298</v>
      </c>
      <c r="D85" s="15" t="s">
        <v>49</v>
      </c>
      <c r="E85" s="15" t="s">
        <v>50</v>
      </c>
    </row>
    <row r="86" spans="1:5" x14ac:dyDescent="0.25">
      <c r="A86" s="15" t="s">
        <v>299</v>
      </c>
      <c r="B86" s="16" t="s">
        <v>300</v>
      </c>
      <c r="C86" s="15" t="s">
        <v>301</v>
      </c>
      <c r="D86" s="15" t="s">
        <v>49</v>
      </c>
      <c r="E86" s="15" t="s">
        <v>50</v>
      </c>
    </row>
    <row r="87" spans="1:5" x14ac:dyDescent="0.25">
      <c r="A87" s="15" t="s">
        <v>302</v>
      </c>
      <c r="B87" s="16" t="s">
        <v>303</v>
      </c>
      <c r="C87" s="15" t="s">
        <v>304</v>
      </c>
      <c r="D87" s="15" t="s">
        <v>49</v>
      </c>
      <c r="E87" s="15" t="s">
        <v>50</v>
      </c>
    </row>
    <row r="88" spans="1:5" x14ac:dyDescent="0.25">
      <c r="A88" s="15" t="s">
        <v>305</v>
      </c>
      <c r="B88" s="16" t="s">
        <v>306</v>
      </c>
      <c r="C88" s="15" t="s">
        <v>307</v>
      </c>
      <c r="D88" s="15" t="s">
        <v>49</v>
      </c>
      <c r="E88" s="15" t="s">
        <v>50</v>
      </c>
    </row>
    <row r="89" spans="1:5" x14ac:dyDescent="0.25">
      <c r="A89" s="15" t="s">
        <v>308</v>
      </c>
      <c r="B89" s="16" t="s">
        <v>309</v>
      </c>
      <c r="C89" s="15"/>
      <c r="D89" s="15" t="s">
        <v>49</v>
      </c>
      <c r="E89" s="15" t="s">
        <v>50</v>
      </c>
    </row>
    <row r="90" spans="1:5" x14ac:dyDescent="0.25">
      <c r="A90" s="15" t="s">
        <v>310</v>
      </c>
      <c r="B90" s="16" t="s">
        <v>311</v>
      </c>
      <c r="C90" s="15" t="s">
        <v>312</v>
      </c>
      <c r="D90" s="15" t="s">
        <v>49</v>
      </c>
      <c r="E90" s="15" t="s">
        <v>50</v>
      </c>
    </row>
    <row r="91" spans="1:5" ht="30" x14ac:dyDescent="0.25">
      <c r="A91" s="15" t="s">
        <v>313</v>
      </c>
      <c r="B91" s="16" t="s">
        <v>314</v>
      </c>
      <c r="C91" s="15" t="s">
        <v>315</v>
      </c>
      <c r="D91" s="15" t="s">
        <v>49</v>
      </c>
      <c r="E91" s="15" t="s">
        <v>50</v>
      </c>
    </row>
    <row r="92" spans="1:5" ht="30" x14ac:dyDescent="0.25">
      <c r="A92" s="15" t="s">
        <v>316</v>
      </c>
      <c r="B92" s="16" t="s">
        <v>317</v>
      </c>
      <c r="C92" s="15" t="s">
        <v>318</v>
      </c>
      <c r="D92" s="15" t="s">
        <v>49</v>
      </c>
      <c r="E92" s="15" t="s">
        <v>50</v>
      </c>
    </row>
    <row r="93" spans="1:5" ht="30" x14ac:dyDescent="0.25">
      <c r="A93" s="15" t="s">
        <v>319</v>
      </c>
      <c r="B93" s="16" t="s">
        <v>320</v>
      </c>
      <c r="C93" s="15" t="s">
        <v>321</v>
      </c>
      <c r="D93" s="15" t="s">
        <v>49</v>
      </c>
      <c r="E93" s="15" t="s">
        <v>50</v>
      </c>
    </row>
    <row r="94" spans="1:5" x14ac:dyDescent="0.25">
      <c r="A94" s="15" t="s">
        <v>322</v>
      </c>
      <c r="B94" s="16" t="s">
        <v>323</v>
      </c>
      <c r="C94" s="15" t="s">
        <v>324</v>
      </c>
      <c r="D94" s="15" t="s">
        <v>49</v>
      </c>
      <c r="E94" s="15" t="s">
        <v>50</v>
      </c>
    </row>
    <row r="95" spans="1:5" x14ac:dyDescent="0.25">
      <c r="A95" s="15" t="s">
        <v>325</v>
      </c>
      <c r="B95" s="16" t="s">
        <v>326</v>
      </c>
      <c r="C95" s="15" t="s">
        <v>327</v>
      </c>
      <c r="D95" s="15" t="s">
        <v>49</v>
      </c>
      <c r="E95" s="15" t="s">
        <v>50</v>
      </c>
    </row>
    <row r="96" spans="1:5" x14ac:dyDescent="0.25">
      <c r="A96" s="15" t="s">
        <v>328</v>
      </c>
      <c r="B96" s="16" t="s">
        <v>329</v>
      </c>
      <c r="C96" s="15" t="s">
        <v>330</v>
      </c>
      <c r="D96" s="15" t="s">
        <v>49</v>
      </c>
      <c r="E96" s="15" t="s">
        <v>50</v>
      </c>
    </row>
    <row r="97" spans="1:5" x14ac:dyDescent="0.25">
      <c r="A97" s="15" t="s">
        <v>331</v>
      </c>
      <c r="B97" s="16" t="s">
        <v>332</v>
      </c>
      <c r="C97" s="15" t="s">
        <v>333</v>
      </c>
      <c r="D97" s="15" t="s">
        <v>49</v>
      </c>
      <c r="E97" s="15" t="s">
        <v>50</v>
      </c>
    </row>
    <row r="98" spans="1:5" x14ac:dyDescent="0.25">
      <c r="A98" s="15" t="s">
        <v>334</v>
      </c>
      <c r="B98" s="17" t="s">
        <v>335</v>
      </c>
      <c r="C98" s="15" t="s">
        <v>336</v>
      </c>
      <c r="D98" s="15" t="s">
        <v>49</v>
      </c>
      <c r="E98" s="15" t="s">
        <v>50</v>
      </c>
    </row>
    <row r="99" spans="1:5" ht="30" x14ac:dyDescent="0.25">
      <c r="A99" s="15" t="s">
        <v>337</v>
      </c>
      <c r="B99" s="16" t="s">
        <v>338</v>
      </c>
      <c r="C99" s="15" t="s">
        <v>339</v>
      </c>
      <c r="D99" s="15" t="s">
        <v>49</v>
      </c>
      <c r="E99" s="15" t="s">
        <v>50</v>
      </c>
    </row>
    <row r="100" spans="1:5" x14ac:dyDescent="0.25">
      <c r="A100" s="15" t="s">
        <v>340</v>
      </c>
      <c r="B100" s="17" t="s">
        <v>341</v>
      </c>
      <c r="C100" s="15" t="s">
        <v>342</v>
      </c>
      <c r="D100" s="15" t="s">
        <v>49</v>
      </c>
      <c r="E100" s="15" t="s">
        <v>50</v>
      </c>
    </row>
    <row r="101" spans="1:5" x14ac:dyDescent="0.25">
      <c r="A101" s="15" t="s">
        <v>343</v>
      </c>
      <c r="B101" s="17" t="s">
        <v>344</v>
      </c>
      <c r="C101" s="15" t="s">
        <v>345</v>
      </c>
      <c r="D101" s="15" t="s">
        <v>49</v>
      </c>
      <c r="E101" s="15" t="s">
        <v>50</v>
      </c>
    </row>
    <row r="102" spans="1:5" x14ac:dyDescent="0.25">
      <c r="A102" s="15" t="s">
        <v>346</v>
      </c>
      <c r="B102" s="17" t="s">
        <v>347</v>
      </c>
      <c r="C102" s="15" t="s">
        <v>348</v>
      </c>
      <c r="D102" s="15" t="s">
        <v>49</v>
      </c>
      <c r="E102" s="15" t="s">
        <v>50</v>
      </c>
    </row>
    <row r="103" spans="1:5" x14ac:dyDescent="0.25">
      <c r="A103" s="15" t="s">
        <v>349</v>
      </c>
      <c r="B103" s="17" t="s">
        <v>350</v>
      </c>
      <c r="C103" s="15" t="s">
        <v>348</v>
      </c>
      <c r="D103" s="15" t="s">
        <v>49</v>
      </c>
      <c r="E103" s="15" t="s">
        <v>50</v>
      </c>
    </row>
    <row r="104" spans="1:5" x14ac:dyDescent="0.25">
      <c r="A104" s="15" t="s">
        <v>351</v>
      </c>
      <c r="B104" s="17" t="s">
        <v>352</v>
      </c>
      <c r="C104" s="15" t="s">
        <v>348</v>
      </c>
      <c r="D104" s="15" t="s">
        <v>49</v>
      </c>
      <c r="E104" s="15" t="s">
        <v>50</v>
      </c>
    </row>
    <row r="105" spans="1:5" x14ac:dyDescent="0.25">
      <c r="A105" s="15" t="s">
        <v>353</v>
      </c>
      <c r="B105" s="17" t="s">
        <v>354</v>
      </c>
      <c r="C105" s="15" t="s">
        <v>348</v>
      </c>
      <c r="D105" s="15" t="s">
        <v>49</v>
      </c>
      <c r="E105" s="15" t="s">
        <v>50</v>
      </c>
    </row>
    <row r="106" spans="1:5" x14ac:dyDescent="0.25">
      <c r="A106" s="15" t="s">
        <v>355</v>
      </c>
      <c r="B106" s="17" t="s">
        <v>356</v>
      </c>
      <c r="C106" s="15" t="s">
        <v>348</v>
      </c>
      <c r="D106" s="15" t="s">
        <v>49</v>
      </c>
      <c r="E106" s="15" t="s">
        <v>50</v>
      </c>
    </row>
    <row r="107" spans="1:5" x14ac:dyDescent="0.25">
      <c r="A107" s="15" t="s">
        <v>357</v>
      </c>
      <c r="B107" s="17" t="s">
        <v>358</v>
      </c>
      <c r="C107" s="15" t="s">
        <v>359</v>
      </c>
      <c r="D107" s="15" t="s">
        <v>49</v>
      </c>
      <c r="E107" s="15" t="s">
        <v>50</v>
      </c>
    </row>
    <row r="108" spans="1:5" x14ac:dyDescent="0.25">
      <c r="A108" s="15" t="s">
        <v>360</v>
      </c>
      <c r="B108" s="17" t="s">
        <v>361</v>
      </c>
      <c r="C108" s="15" t="s">
        <v>348</v>
      </c>
      <c r="D108" s="15" t="s">
        <v>49</v>
      </c>
      <c r="E108" s="15" t="s">
        <v>50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H41"/>
  <sheetViews>
    <sheetView showGridLines="0" zoomScale="80" zoomScaleNormal="80" workbookViewId="0">
      <selection activeCell="B40" sqref="B40"/>
    </sheetView>
  </sheetViews>
  <sheetFormatPr defaultColWidth="9.7109375" defaultRowHeight="14.25" x14ac:dyDescent="0.2"/>
  <cols>
    <col min="1" max="1" width="49.7109375" style="1" customWidth="1"/>
    <col min="2" max="5" width="21" style="1" bestFit="1" customWidth="1"/>
    <col min="6" max="6" width="10.7109375" style="1" customWidth="1"/>
    <col min="7" max="7" width="18.140625" style="1" bestFit="1" customWidth="1"/>
    <col min="8" max="8" width="18.28515625" style="1" customWidth="1"/>
    <col min="9" max="227" width="9.7109375" style="1"/>
    <col min="228" max="228" width="9.7109375" style="1" customWidth="1"/>
    <col min="229" max="16384" width="9.7109375" style="1"/>
  </cols>
  <sheetData>
    <row r="1" spans="1:8" ht="15.6" customHeight="1" x14ac:dyDescent="0.25">
      <c r="A1" s="391" t="str">
        <f>'Detailed Budget'!A1</f>
        <v>Org name</v>
      </c>
      <c r="B1" s="391"/>
    </row>
    <row r="2" spans="1:8" ht="15.6" customHeight="1" x14ac:dyDescent="0.25">
      <c r="A2" s="392" t="str">
        <f>'Detailed Budget'!A2</f>
        <v>Project Name:ABC</v>
      </c>
      <c r="B2" s="392"/>
      <c r="C2" s="2"/>
      <c r="D2" s="2"/>
    </row>
    <row r="3" spans="1:8" ht="15.6" customHeight="1" x14ac:dyDescent="0.25">
      <c r="A3" s="4" t="str">
        <f>'Detailed Budget'!A3</f>
        <v>Project Start Date:</v>
      </c>
      <c r="B3" s="29">
        <f>'Detailed Budget'!B3</f>
        <v>45261</v>
      </c>
      <c r="C3" s="2"/>
      <c r="D3" s="2"/>
      <c r="E3" s="3"/>
    </row>
    <row r="4" spans="1:8" ht="15.6" customHeight="1" x14ac:dyDescent="0.25">
      <c r="A4" s="4" t="str">
        <f>'Detailed Budget'!A4</f>
        <v>Project End Date:</v>
      </c>
      <c r="B4" s="29">
        <f>'Detailed Budget'!B4</f>
        <v>46446</v>
      </c>
      <c r="C4" s="2"/>
      <c r="D4" s="2"/>
      <c r="E4" s="3"/>
    </row>
    <row r="5" spans="1:8" ht="25.9" customHeight="1" thickBot="1" x14ac:dyDescent="0.3">
      <c r="A5" s="4" t="s">
        <v>34</v>
      </c>
      <c r="B5" s="2"/>
      <c r="C5" s="2"/>
      <c r="D5" s="2"/>
      <c r="E5" s="5"/>
    </row>
    <row r="6" spans="1:8" ht="15" customHeight="1" thickBot="1" x14ac:dyDescent="0.25">
      <c r="A6" s="387" t="s">
        <v>410</v>
      </c>
      <c r="B6" s="389" t="s">
        <v>0</v>
      </c>
      <c r="C6" s="389" t="s">
        <v>1</v>
      </c>
      <c r="D6" s="389" t="s">
        <v>2</v>
      </c>
      <c r="E6" s="383" t="s">
        <v>3</v>
      </c>
      <c r="G6" s="385" t="s">
        <v>407</v>
      </c>
      <c r="H6" s="386"/>
    </row>
    <row r="7" spans="1:8" ht="15" customHeight="1" thickBot="1" x14ac:dyDescent="0.25">
      <c r="A7" s="388"/>
      <c r="B7" s="390"/>
      <c r="C7" s="390" t="s">
        <v>6</v>
      </c>
      <c r="D7" s="390" t="s">
        <v>6</v>
      </c>
      <c r="E7" s="384" t="s">
        <v>6</v>
      </c>
      <c r="F7" s="6"/>
      <c r="G7" s="19" t="s">
        <v>408</v>
      </c>
      <c r="H7" s="20" t="s">
        <v>409</v>
      </c>
    </row>
    <row r="8" spans="1:8" ht="18" customHeight="1" x14ac:dyDescent="0.25">
      <c r="A8" s="26"/>
      <c r="B8" s="333"/>
      <c r="C8" s="7"/>
      <c r="D8" s="7"/>
      <c r="E8" s="27"/>
      <c r="G8" s="21"/>
      <c r="H8" s="338"/>
    </row>
    <row r="9" spans="1:8" ht="19.5" customHeight="1" x14ac:dyDescent="0.25">
      <c r="A9" s="28" t="s">
        <v>35</v>
      </c>
      <c r="B9" s="331">
        <f>'Detailed Budget'!G28</f>
        <v>0</v>
      </c>
      <c r="C9" s="331">
        <f>'Detailed Budget'!I28</f>
        <v>0</v>
      </c>
      <c r="D9" s="331">
        <f>'Detailed Budget'!K28</f>
        <v>0</v>
      </c>
      <c r="E9" s="332">
        <f>SUM(B9:D9)</f>
        <v>0</v>
      </c>
      <c r="G9" s="34">
        <f>'Detailed Budget'!M28</f>
        <v>0</v>
      </c>
      <c r="H9" s="35">
        <f>G9-E9</f>
        <v>0</v>
      </c>
    </row>
    <row r="10" spans="1:8" ht="17.25" customHeight="1" x14ac:dyDescent="0.25">
      <c r="A10" s="28"/>
      <c r="B10" s="331"/>
      <c r="C10" s="331"/>
      <c r="D10" s="331"/>
      <c r="E10" s="332"/>
      <c r="G10" s="34"/>
      <c r="H10" s="35"/>
    </row>
    <row r="11" spans="1:8" s="8" customFormat="1" ht="19.5" customHeight="1" x14ac:dyDescent="0.25">
      <c r="A11" s="28" t="s">
        <v>471</v>
      </c>
      <c r="B11" s="331">
        <f>'Detailed Budget'!G36</f>
        <v>0</v>
      </c>
      <c r="C11" s="331">
        <f>'Detailed Budget'!I36</f>
        <v>0</v>
      </c>
      <c r="D11" s="331">
        <f>'Detailed Budget'!K36</f>
        <v>0</v>
      </c>
      <c r="E11" s="332">
        <f>SUM(B11:D11)</f>
        <v>0</v>
      </c>
      <c r="G11" s="34">
        <f>'Detailed Budget'!M36</f>
        <v>0</v>
      </c>
      <c r="H11" s="35">
        <f>G11-E11</f>
        <v>0</v>
      </c>
    </row>
    <row r="12" spans="1:8" s="8" customFormat="1" ht="17.25" customHeight="1" x14ac:dyDescent="0.25">
      <c r="A12" s="28"/>
      <c r="B12" s="331"/>
      <c r="C12" s="331"/>
      <c r="D12" s="331"/>
      <c r="E12" s="332"/>
      <c r="G12" s="34"/>
      <c r="H12" s="35"/>
    </row>
    <row r="13" spans="1:8" ht="19.5" customHeight="1" x14ac:dyDescent="0.25">
      <c r="A13" s="28" t="s">
        <v>37</v>
      </c>
      <c r="B13" s="331">
        <f>'Detailed Budget'!G53</f>
        <v>0</v>
      </c>
      <c r="C13" s="331">
        <f>'Detailed Budget'!I53</f>
        <v>0</v>
      </c>
      <c r="D13" s="331">
        <f>'Detailed Budget'!K53</f>
        <v>0</v>
      </c>
      <c r="E13" s="332">
        <f>SUM(B13:D13)</f>
        <v>0</v>
      </c>
      <c r="G13" s="34">
        <f>'Detailed Budget'!M53</f>
        <v>0</v>
      </c>
      <c r="H13" s="35">
        <f>G13-E13</f>
        <v>0</v>
      </c>
    </row>
    <row r="14" spans="1:8" ht="17.25" customHeight="1" x14ac:dyDescent="0.25">
      <c r="A14" s="28"/>
      <c r="B14" s="331"/>
      <c r="C14" s="331"/>
      <c r="D14" s="331"/>
      <c r="E14" s="332"/>
      <c r="G14" s="34"/>
      <c r="H14" s="35"/>
    </row>
    <row r="15" spans="1:8" ht="19.5" customHeight="1" x14ac:dyDescent="0.25">
      <c r="A15" s="28" t="s">
        <v>38</v>
      </c>
      <c r="B15" s="334">
        <f>'Detailed Budget'!G71</f>
        <v>0</v>
      </c>
      <c r="C15" s="334">
        <f>'Detailed Budget'!I71</f>
        <v>0</v>
      </c>
      <c r="D15" s="334">
        <f>'Detailed Budget'!K71</f>
        <v>0</v>
      </c>
      <c r="E15" s="332">
        <f>SUM(B15:D15)</f>
        <v>0</v>
      </c>
      <c r="G15" s="34">
        <f>'Detailed Budget'!M71</f>
        <v>0</v>
      </c>
      <c r="H15" s="35">
        <f>G15-E15</f>
        <v>0</v>
      </c>
    </row>
    <row r="16" spans="1:8" ht="17.25" customHeight="1" x14ac:dyDescent="0.25">
      <c r="A16" s="28"/>
      <c r="B16" s="331"/>
      <c r="C16" s="331"/>
      <c r="D16" s="331"/>
      <c r="E16" s="332"/>
      <c r="G16" s="34"/>
      <c r="H16" s="35"/>
    </row>
    <row r="17" spans="1:8" ht="19.5" customHeight="1" x14ac:dyDescent="0.25">
      <c r="A17" s="26" t="s">
        <v>39</v>
      </c>
      <c r="B17" s="334">
        <f>'Detailed Budget'!G80</f>
        <v>0</v>
      </c>
      <c r="C17" s="334">
        <f>'Detailed Budget'!I80</f>
        <v>0</v>
      </c>
      <c r="D17" s="334">
        <f>'Detailed Budget'!K80</f>
        <v>0</v>
      </c>
      <c r="E17" s="332">
        <f>SUM(B17:D17)</f>
        <v>0</v>
      </c>
      <c r="G17" s="34">
        <f>'Detailed Budget'!M80</f>
        <v>0</v>
      </c>
      <c r="H17" s="35">
        <f>G17-E17</f>
        <v>0</v>
      </c>
    </row>
    <row r="18" spans="1:8" ht="17.25" customHeight="1" x14ac:dyDescent="0.25">
      <c r="A18" s="28"/>
      <c r="B18" s="331"/>
      <c r="C18" s="331"/>
      <c r="D18" s="331"/>
      <c r="E18" s="332"/>
      <c r="G18" s="34"/>
      <c r="H18" s="35"/>
    </row>
    <row r="19" spans="1:8" ht="17.25" customHeight="1" x14ac:dyDescent="0.25">
      <c r="A19" s="28" t="s">
        <v>486</v>
      </c>
      <c r="B19" s="331">
        <f>'Detailed Budget'!G95</f>
        <v>0</v>
      </c>
      <c r="C19" s="331">
        <f>'Detailed Budget'!I95</f>
        <v>0</v>
      </c>
      <c r="D19" s="331">
        <f>'Detailed Budget'!K95</f>
        <v>0</v>
      </c>
      <c r="E19" s="332">
        <f>SUM(B19:D19)</f>
        <v>0</v>
      </c>
      <c r="G19" s="34">
        <f>'Detailed Budget'!M95</f>
        <v>0</v>
      </c>
      <c r="H19" s="35">
        <f>G19-E19</f>
        <v>0</v>
      </c>
    </row>
    <row r="20" spans="1:8" ht="17.25" customHeight="1" x14ac:dyDescent="0.25">
      <c r="A20" s="28"/>
      <c r="B20" s="331"/>
      <c r="C20" s="331"/>
      <c r="D20" s="331"/>
      <c r="E20" s="332"/>
      <c r="G20" s="34"/>
      <c r="H20" s="35"/>
    </row>
    <row r="21" spans="1:8" ht="40.5" customHeight="1" x14ac:dyDescent="0.25">
      <c r="A21" s="329" t="s">
        <v>487</v>
      </c>
      <c r="B21" s="334">
        <f>'Detailed Budget'!G106</f>
        <v>0</v>
      </c>
      <c r="C21" s="334">
        <f>'Detailed Budget'!I106</f>
        <v>0</v>
      </c>
      <c r="D21" s="334">
        <f>'Detailed Budget'!K106</f>
        <v>0</v>
      </c>
      <c r="E21" s="332">
        <f>SUM(B21:D21)</f>
        <v>0</v>
      </c>
      <c r="G21" s="34">
        <f>'Detailed Budget'!M106</f>
        <v>0</v>
      </c>
      <c r="H21" s="35">
        <f>G21-E21</f>
        <v>0</v>
      </c>
    </row>
    <row r="22" spans="1:8" ht="17.25" customHeight="1" x14ac:dyDescent="0.25">
      <c r="A22" s="28"/>
      <c r="B22" s="331"/>
      <c r="C22" s="331"/>
      <c r="D22" s="331"/>
      <c r="E22" s="332"/>
      <c r="G22" s="34"/>
      <c r="H22" s="35"/>
    </row>
    <row r="23" spans="1:8" ht="36.75" customHeight="1" x14ac:dyDescent="0.25">
      <c r="A23" s="330" t="s">
        <v>488</v>
      </c>
      <c r="B23" s="331">
        <f>'Detailed Budget'!G130</f>
        <v>0</v>
      </c>
      <c r="C23" s="331">
        <f>'Detailed Budget'!I130</f>
        <v>0</v>
      </c>
      <c r="D23" s="331">
        <f>'Detailed Budget'!K130</f>
        <v>0</v>
      </c>
      <c r="E23" s="332">
        <f>SUM(B23:D23)</f>
        <v>0</v>
      </c>
      <c r="G23" s="34">
        <f>'Detailed Budget'!M130</f>
        <v>0</v>
      </c>
      <c r="H23" s="35">
        <f>G23-E23</f>
        <v>0</v>
      </c>
    </row>
    <row r="24" spans="1:8" ht="17.25" customHeight="1" x14ac:dyDescent="0.25">
      <c r="A24" s="28"/>
      <c r="B24" s="331"/>
      <c r="C24" s="331"/>
      <c r="D24" s="331"/>
      <c r="E24" s="332"/>
      <c r="G24" s="34"/>
      <c r="H24" s="35"/>
    </row>
    <row r="25" spans="1:8" ht="18" customHeight="1" x14ac:dyDescent="0.25">
      <c r="A25" s="28" t="s">
        <v>489</v>
      </c>
      <c r="B25" s="331">
        <f>'Detailed Budget'!G149</f>
        <v>0</v>
      </c>
      <c r="C25" s="331">
        <f>'Detailed Budget'!I149</f>
        <v>0</v>
      </c>
      <c r="D25" s="331">
        <f>'Detailed Budget'!K149</f>
        <v>0</v>
      </c>
      <c r="E25" s="332">
        <f>SUM(B25:D25)</f>
        <v>0</v>
      </c>
      <c r="G25" s="34">
        <f>'Detailed Budget'!M149</f>
        <v>0</v>
      </c>
      <c r="H25" s="35">
        <f>G25-E25</f>
        <v>0</v>
      </c>
    </row>
    <row r="26" spans="1:8" ht="17.25" customHeight="1" x14ac:dyDescent="0.25">
      <c r="A26" s="28"/>
      <c r="B26" s="331"/>
      <c r="C26" s="331"/>
      <c r="D26" s="331"/>
      <c r="E26" s="332"/>
      <c r="G26" s="34"/>
      <c r="H26" s="35"/>
    </row>
    <row r="27" spans="1:8" ht="18" customHeight="1" x14ac:dyDescent="0.25">
      <c r="A27" s="39" t="s">
        <v>426</v>
      </c>
      <c r="B27" s="335">
        <f>SUM(B9:B26)</f>
        <v>0</v>
      </c>
      <c r="C27" s="335">
        <f>SUM(C9:C26)</f>
        <v>0</v>
      </c>
      <c r="D27" s="335">
        <f>SUM(D9:D26)</f>
        <v>0</v>
      </c>
      <c r="E27" s="336">
        <f>SUM(B27:D27)</f>
        <v>0</v>
      </c>
      <c r="G27" s="34">
        <f>'Detailed Budget'!M150</f>
        <v>0</v>
      </c>
      <c r="H27" s="35">
        <f>G27-E27</f>
        <v>0</v>
      </c>
    </row>
    <row r="28" spans="1:8" ht="17.25" customHeight="1" x14ac:dyDescent="0.25">
      <c r="A28" s="28"/>
      <c r="B28" s="331"/>
      <c r="C28" s="331"/>
      <c r="D28" s="331"/>
      <c r="E28" s="332"/>
      <c r="G28" s="34"/>
      <c r="H28" s="35"/>
    </row>
    <row r="29" spans="1:8" ht="18" customHeight="1" x14ac:dyDescent="0.25">
      <c r="A29" s="38" t="s">
        <v>476</v>
      </c>
      <c r="B29" s="331">
        <f>'Detailed Budget'!G153</f>
        <v>0</v>
      </c>
      <c r="C29" s="331">
        <f>'Detailed Budget'!I153</f>
        <v>0</v>
      </c>
      <c r="D29" s="331">
        <f>'Detailed Budget'!K153</f>
        <v>0</v>
      </c>
      <c r="E29" s="332">
        <f t="shared" ref="E29:E31" si="0">SUM(B29:D29)</f>
        <v>0</v>
      </c>
      <c r="G29" s="34">
        <f>'Detailed Budget'!M153</f>
        <v>0</v>
      </c>
      <c r="H29" s="35">
        <f>G29-E29</f>
        <v>0</v>
      </c>
    </row>
    <row r="30" spans="1:8" ht="18" customHeight="1" x14ac:dyDescent="0.25">
      <c r="A30" s="38" t="s">
        <v>477</v>
      </c>
      <c r="B30" s="331">
        <f>'Detailed Budget'!G154</f>
        <v>0</v>
      </c>
      <c r="C30" s="331">
        <f>'Detailed Budget'!I154</f>
        <v>0</v>
      </c>
      <c r="D30" s="331">
        <f>'Detailed Budget'!K154</f>
        <v>0</v>
      </c>
      <c r="E30" s="332">
        <f t="shared" si="0"/>
        <v>0</v>
      </c>
      <c r="G30" s="34">
        <f>'Detailed Budget'!M154</f>
        <v>0</v>
      </c>
      <c r="H30" s="35">
        <f>G30-E30</f>
        <v>0</v>
      </c>
    </row>
    <row r="31" spans="1:8" ht="18" customHeight="1" x14ac:dyDescent="0.25">
      <c r="A31" s="38" t="s">
        <v>478</v>
      </c>
      <c r="B31" s="331">
        <f>'Detailed Budget'!G155</f>
        <v>0</v>
      </c>
      <c r="C31" s="331">
        <f>'Detailed Budget'!I155</f>
        <v>0</v>
      </c>
      <c r="D31" s="331">
        <f>'Detailed Budget'!K155</f>
        <v>0</v>
      </c>
      <c r="E31" s="332">
        <f t="shared" si="0"/>
        <v>0</v>
      </c>
      <c r="G31" s="34">
        <f>'Detailed Budget'!M155</f>
        <v>0</v>
      </c>
      <c r="H31" s="35">
        <f>G31-E31</f>
        <v>0</v>
      </c>
    </row>
    <row r="32" spans="1:8" ht="18" customHeight="1" x14ac:dyDescent="0.25">
      <c r="A32" s="39" t="s">
        <v>398</v>
      </c>
      <c r="B32" s="335">
        <f t="shared" ref="B32:E32" si="1">SUM(B29:B31)</f>
        <v>0</v>
      </c>
      <c r="C32" s="335">
        <f t="shared" si="1"/>
        <v>0</v>
      </c>
      <c r="D32" s="335">
        <f t="shared" si="1"/>
        <v>0</v>
      </c>
      <c r="E32" s="337">
        <f t="shared" si="1"/>
        <v>0</v>
      </c>
      <c r="G32" s="34">
        <f>'Detailed Budget'!M156</f>
        <v>0</v>
      </c>
      <c r="H32" s="35">
        <f>G32-E32</f>
        <v>0</v>
      </c>
    </row>
    <row r="33" spans="1:8" ht="17.25" customHeight="1" x14ac:dyDescent="0.25">
      <c r="A33" s="28"/>
      <c r="B33" s="331"/>
      <c r="C33" s="331"/>
      <c r="D33" s="331"/>
      <c r="E33" s="332"/>
      <c r="G33" s="34"/>
      <c r="H33" s="35"/>
    </row>
    <row r="34" spans="1:8" ht="35.25" customHeight="1" thickBot="1" x14ac:dyDescent="0.3">
      <c r="A34" s="342" t="s">
        <v>427</v>
      </c>
      <c r="B34" s="343">
        <f t="shared" ref="B34:E34" si="2">SUM(B32,B27)</f>
        <v>0</v>
      </c>
      <c r="C34" s="343">
        <f t="shared" si="2"/>
        <v>0</v>
      </c>
      <c r="D34" s="343">
        <f t="shared" si="2"/>
        <v>0</v>
      </c>
      <c r="E34" s="344">
        <f t="shared" si="2"/>
        <v>0</v>
      </c>
      <c r="G34" s="339">
        <f>'Detailed Budget'!M158</f>
        <v>0</v>
      </c>
      <c r="H34" s="36">
        <f>G34-E34</f>
        <v>0</v>
      </c>
    </row>
    <row r="41" spans="1:8" x14ac:dyDescent="0.2">
      <c r="E41" s="1" t="s">
        <v>14</v>
      </c>
    </row>
  </sheetData>
  <mergeCells count="8">
    <mergeCell ref="A1:B1"/>
    <mergeCell ref="A2:B2"/>
    <mergeCell ref="E6:E7"/>
    <mergeCell ref="G6:H6"/>
    <mergeCell ref="A6:A7"/>
    <mergeCell ref="B6:B7"/>
    <mergeCell ref="C6:C7"/>
    <mergeCell ref="D6:D7"/>
  </mergeCells>
  <printOptions horizontalCentered="1" gridLinesSet="0"/>
  <pageMargins left="0" right="0" top="0.5" bottom="0.25" header="0.5" footer="0.5"/>
  <pageSetup scale="85" orientation="landscape" r:id="rId1"/>
  <headerFooter alignWithMargins="0">
    <oddFooter xml:space="preserve">&amp;L
&amp;C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Q158"/>
  <sheetViews>
    <sheetView showGridLines="0" tabSelected="1" zoomScale="90" zoomScaleNormal="90" workbookViewId="0">
      <pane ySplit="7" topLeftCell="A8" activePane="bottomLeft" state="frozen"/>
      <selection pane="bottomLeft" activeCell="D74" sqref="D74"/>
    </sheetView>
  </sheetViews>
  <sheetFormatPr defaultColWidth="9.7109375" defaultRowHeight="15" x14ac:dyDescent="0.25"/>
  <cols>
    <col min="1" max="1" width="41.28515625" style="1" customWidth="1"/>
    <col min="2" max="2" width="24" style="41" customWidth="1"/>
    <col min="3" max="3" width="3.5703125" style="4" customWidth="1"/>
    <col min="4" max="4" width="11" style="1" customWidth="1"/>
    <col min="5" max="5" width="11" style="41" bestFit="1" customWidth="1"/>
    <col min="6" max="6" width="11.42578125" style="1" customWidth="1"/>
    <col min="7" max="7" width="13.7109375" style="43" customWidth="1"/>
    <col min="8" max="8" width="11.7109375" style="43" customWidth="1"/>
    <col min="9" max="9" width="14.7109375" style="43" customWidth="1"/>
    <col min="10" max="10" width="11.7109375" style="43" customWidth="1"/>
    <col min="11" max="11" width="13.42578125" style="43" customWidth="1"/>
    <col min="12" max="12" width="10.5703125" style="1" customWidth="1"/>
    <col min="13" max="13" width="12" style="1" customWidth="1"/>
    <col min="14" max="14" width="13.5703125" style="1" customWidth="1"/>
    <col min="15" max="15" width="12.42578125" style="1" customWidth="1"/>
    <col min="16" max="16" width="11.5703125" style="1" customWidth="1"/>
    <col min="17" max="234" width="9.7109375" style="1"/>
    <col min="235" max="235" width="9.7109375" style="1" customWidth="1"/>
    <col min="236" max="16384" width="9.7109375" style="1"/>
  </cols>
  <sheetData>
    <row r="1" spans="1:16" ht="26.25" customHeight="1" x14ac:dyDescent="0.25">
      <c r="A1" s="307" t="s">
        <v>479</v>
      </c>
      <c r="F1" s="42"/>
    </row>
    <row r="2" spans="1:16" x14ac:dyDescent="0.25">
      <c r="A2" s="40" t="str">
        <f>'Input Tab'!A2&amp; 'Input Tab'!D2</f>
        <v>Project Name:ABC</v>
      </c>
      <c r="B2" s="44"/>
      <c r="C2" s="45"/>
      <c r="D2" s="2"/>
      <c r="E2" s="46"/>
      <c r="F2" s="2"/>
      <c r="G2" s="47"/>
      <c r="H2" s="47"/>
      <c r="I2" s="47"/>
      <c r="J2" s="47"/>
      <c r="K2" s="47"/>
      <c r="L2" s="2"/>
      <c r="M2" s="3"/>
      <c r="O2" s="2"/>
      <c r="P2" s="3"/>
    </row>
    <row r="3" spans="1:16" x14ac:dyDescent="0.25">
      <c r="A3" s="40" t="str">
        <f>'Input Tab'!A3</f>
        <v>Project Start Date:</v>
      </c>
      <c r="B3" s="49">
        <f>'Input Tab'!D3</f>
        <v>45261</v>
      </c>
      <c r="C3" s="45"/>
      <c r="D3" s="2"/>
      <c r="E3" s="46"/>
      <c r="L3" s="2"/>
      <c r="M3" s="5"/>
      <c r="O3" s="2"/>
      <c r="P3" s="5"/>
    </row>
    <row r="4" spans="1:16" x14ac:dyDescent="0.25">
      <c r="A4" s="40" t="str">
        <f>'Input Tab'!A4</f>
        <v>Project End Date:</v>
      </c>
      <c r="B4" s="49">
        <f>'Input Tab'!D4</f>
        <v>46446</v>
      </c>
      <c r="C4" s="45"/>
      <c r="D4" s="367" t="s">
        <v>428</v>
      </c>
      <c r="E4" s="367"/>
      <c r="F4" s="367"/>
      <c r="G4" s="367"/>
      <c r="H4" s="367"/>
      <c r="I4" s="367"/>
      <c r="J4" s="367"/>
      <c r="K4" s="367"/>
      <c r="L4" s="367"/>
      <c r="M4" s="367"/>
      <c r="O4" s="2"/>
      <c r="P4" s="5"/>
    </row>
    <row r="5" spans="1:16" ht="15.75" thickBot="1" x14ac:dyDescent="0.3">
      <c r="A5" s="40" t="s">
        <v>429</v>
      </c>
      <c r="B5" s="40"/>
      <c r="C5" s="45"/>
      <c r="D5" s="2"/>
      <c r="E5" s="46"/>
      <c r="L5" s="2"/>
      <c r="M5" s="5"/>
      <c r="O5" s="2"/>
      <c r="P5" s="5"/>
    </row>
    <row r="6" spans="1:16" s="50" customFormat="1" ht="24" customHeight="1" thickTop="1" thickBot="1" x14ac:dyDescent="0.3">
      <c r="A6" s="362" t="s">
        <v>4</v>
      </c>
      <c r="B6" s="364" t="s">
        <v>396</v>
      </c>
      <c r="C6" s="372" t="s">
        <v>13</v>
      </c>
      <c r="D6" s="374" t="s">
        <v>399</v>
      </c>
      <c r="E6" s="376" t="s">
        <v>380</v>
      </c>
      <c r="F6" s="370" t="s">
        <v>0</v>
      </c>
      <c r="G6" s="371"/>
      <c r="H6" s="370" t="s">
        <v>1</v>
      </c>
      <c r="I6" s="371"/>
      <c r="J6" s="370" t="s">
        <v>2</v>
      </c>
      <c r="K6" s="371"/>
      <c r="L6" s="370" t="s">
        <v>405</v>
      </c>
      <c r="M6" s="371"/>
      <c r="O6" s="368" t="s">
        <v>407</v>
      </c>
      <c r="P6" s="369"/>
    </row>
    <row r="7" spans="1:16" s="50" customFormat="1" ht="66" customHeight="1" thickBot="1" x14ac:dyDescent="0.3">
      <c r="A7" s="363"/>
      <c r="B7" s="365"/>
      <c r="C7" s="373"/>
      <c r="D7" s="375"/>
      <c r="E7" s="377"/>
      <c r="F7" s="51" t="s">
        <v>400</v>
      </c>
      <c r="G7" s="52" t="s">
        <v>6</v>
      </c>
      <c r="H7" s="51" t="s">
        <v>400</v>
      </c>
      <c r="I7" s="52" t="s">
        <v>6</v>
      </c>
      <c r="J7" s="51" t="s">
        <v>400</v>
      </c>
      <c r="K7" s="52" t="s">
        <v>6</v>
      </c>
      <c r="L7" s="53" t="s">
        <v>400</v>
      </c>
      <c r="M7" s="52" t="s">
        <v>406</v>
      </c>
      <c r="O7" s="54" t="s">
        <v>408</v>
      </c>
      <c r="P7" s="55" t="s">
        <v>409</v>
      </c>
    </row>
    <row r="8" spans="1:16" ht="15.75" thickTop="1" x14ac:dyDescent="0.25">
      <c r="A8" s="56"/>
      <c r="B8" s="57"/>
      <c r="C8" s="58"/>
      <c r="D8" s="59"/>
      <c r="E8" s="60"/>
      <c r="F8" s="61"/>
      <c r="G8" s="62"/>
      <c r="H8" s="63"/>
      <c r="I8" s="64"/>
      <c r="J8" s="63"/>
      <c r="K8" s="64"/>
      <c r="L8" s="26"/>
      <c r="M8" s="65"/>
      <c r="O8" s="26"/>
      <c r="P8" s="66"/>
    </row>
    <row r="9" spans="1:16" s="43" customFormat="1" x14ac:dyDescent="0.25">
      <c r="A9" s="67" t="s">
        <v>474</v>
      </c>
      <c r="B9" s="68"/>
      <c r="C9" s="69"/>
      <c r="D9" s="70"/>
      <c r="E9" s="71"/>
      <c r="F9" s="72"/>
      <c r="G9" s="73"/>
      <c r="H9" s="74"/>
      <c r="I9" s="75"/>
      <c r="J9" s="74"/>
      <c r="K9" s="75"/>
      <c r="L9" s="76"/>
      <c r="M9" s="77"/>
      <c r="O9" s="76"/>
      <c r="P9" s="78"/>
    </row>
    <row r="10" spans="1:16" x14ac:dyDescent="0.25">
      <c r="A10" s="81"/>
      <c r="B10" s="79"/>
      <c r="C10" s="82"/>
      <c r="D10" s="83"/>
      <c r="E10" s="48"/>
      <c r="F10" s="84"/>
      <c r="G10" s="85"/>
      <c r="H10" s="86"/>
      <c r="I10" s="87"/>
      <c r="J10" s="86"/>
      <c r="K10" s="87"/>
      <c r="L10" s="88"/>
      <c r="M10" s="89"/>
      <c r="O10" s="90"/>
      <c r="P10" s="91"/>
    </row>
    <row r="11" spans="1:16" ht="30" x14ac:dyDescent="0.25">
      <c r="A11" s="92" t="s">
        <v>445</v>
      </c>
      <c r="B11" s="68" t="s">
        <v>397</v>
      </c>
      <c r="C11" s="82"/>
      <c r="D11" s="83"/>
      <c r="E11" s="48"/>
      <c r="F11" s="84"/>
      <c r="G11" s="85"/>
      <c r="H11" s="86"/>
      <c r="I11" s="87"/>
      <c r="J11" s="86"/>
      <c r="K11" s="87"/>
      <c r="L11" s="88"/>
      <c r="M11" s="89"/>
      <c r="O11" s="90"/>
      <c r="P11" s="91"/>
    </row>
    <row r="12" spans="1:16" x14ac:dyDescent="0.25">
      <c r="A12" s="93" t="s">
        <v>18</v>
      </c>
      <c r="B12" s="94"/>
      <c r="C12" s="92" t="s">
        <v>379</v>
      </c>
      <c r="D12" s="138">
        <v>0</v>
      </c>
      <c r="E12" s="96" t="s">
        <v>383</v>
      </c>
      <c r="F12" s="97">
        <v>0</v>
      </c>
      <c r="G12" s="98">
        <f>F12*D12</f>
        <v>0</v>
      </c>
      <c r="H12" s="99">
        <v>0</v>
      </c>
      <c r="I12" s="100">
        <f t="shared" ref="I12:I18" si="0">H12*D12*usinflation_yr2</f>
        <v>0</v>
      </c>
      <c r="J12" s="99">
        <v>0</v>
      </c>
      <c r="K12" s="101">
        <f t="shared" ref="K12:K18" si="1">J12*D12*usinflation_yr3</f>
        <v>0</v>
      </c>
      <c r="L12" s="102">
        <f>SUM(F12,H12,J12)</f>
        <v>0</v>
      </c>
      <c r="M12" s="103">
        <f>SUM(G12,I12,K12)</f>
        <v>0</v>
      </c>
      <c r="O12" s="104">
        <f>SUMIF($F$7:$K$7,$G$7,F12:K12)</f>
        <v>0</v>
      </c>
      <c r="P12" s="105">
        <f t="shared" ref="P12:P18" si="2">O12-M12</f>
        <v>0</v>
      </c>
    </row>
    <row r="13" spans="1:16" x14ac:dyDescent="0.25">
      <c r="A13" s="106" t="s">
        <v>12</v>
      </c>
      <c r="B13" s="94"/>
      <c r="C13" s="92" t="s">
        <v>379</v>
      </c>
      <c r="D13" s="138">
        <v>0</v>
      </c>
      <c r="E13" s="96" t="s">
        <v>383</v>
      </c>
      <c r="F13" s="97">
        <v>0</v>
      </c>
      <c r="G13" s="98">
        <f t="shared" ref="G13:G17" si="3">F13*D13</f>
        <v>0</v>
      </c>
      <c r="H13" s="99">
        <v>0</v>
      </c>
      <c r="I13" s="100">
        <f t="shared" si="0"/>
        <v>0</v>
      </c>
      <c r="J13" s="99">
        <v>0</v>
      </c>
      <c r="K13" s="101">
        <f t="shared" si="1"/>
        <v>0</v>
      </c>
      <c r="L13" s="102">
        <f t="shared" ref="L13:L18" si="4">SUM(F13,H13,J13)</f>
        <v>0</v>
      </c>
      <c r="M13" s="103">
        <f t="shared" ref="M13:M18" si="5">SUM(G13,I13,K13)</f>
        <v>0</v>
      </c>
      <c r="O13" s="104">
        <f t="shared" ref="O13:O18" si="6">SUMIF($F$7:$K$7,$G$7,F13:K13)</f>
        <v>0</v>
      </c>
      <c r="P13" s="105">
        <f t="shared" si="2"/>
        <v>0</v>
      </c>
    </row>
    <row r="14" spans="1:16" x14ac:dyDescent="0.25">
      <c r="A14" s="106" t="s">
        <v>19</v>
      </c>
      <c r="B14" s="94"/>
      <c r="C14" s="92" t="s">
        <v>379</v>
      </c>
      <c r="D14" s="138">
        <v>0</v>
      </c>
      <c r="E14" s="96" t="s">
        <v>383</v>
      </c>
      <c r="F14" s="97">
        <v>0</v>
      </c>
      <c r="G14" s="98">
        <f t="shared" si="3"/>
        <v>0</v>
      </c>
      <c r="H14" s="99">
        <v>0</v>
      </c>
      <c r="I14" s="100">
        <f t="shared" si="0"/>
        <v>0</v>
      </c>
      <c r="J14" s="99">
        <v>0</v>
      </c>
      <c r="K14" s="101">
        <f t="shared" si="1"/>
        <v>0</v>
      </c>
      <c r="L14" s="102">
        <f t="shared" si="4"/>
        <v>0</v>
      </c>
      <c r="M14" s="103">
        <f t="shared" si="5"/>
        <v>0</v>
      </c>
      <c r="O14" s="104">
        <f t="shared" si="6"/>
        <v>0</v>
      </c>
      <c r="P14" s="105">
        <f t="shared" si="2"/>
        <v>0</v>
      </c>
    </row>
    <row r="15" spans="1:16" x14ac:dyDescent="0.25">
      <c r="A15" s="106" t="s">
        <v>20</v>
      </c>
      <c r="B15" s="94"/>
      <c r="C15" s="92" t="s">
        <v>379</v>
      </c>
      <c r="D15" s="138">
        <v>0</v>
      </c>
      <c r="E15" s="96" t="s">
        <v>383</v>
      </c>
      <c r="F15" s="97">
        <v>0</v>
      </c>
      <c r="G15" s="98">
        <f t="shared" si="3"/>
        <v>0</v>
      </c>
      <c r="H15" s="99">
        <v>0</v>
      </c>
      <c r="I15" s="100">
        <f t="shared" si="0"/>
        <v>0</v>
      </c>
      <c r="J15" s="99">
        <v>0</v>
      </c>
      <c r="K15" s="101">
        <f t="shared" si="1"/>
        <v>0</v>
      </c>
      <c r="L15" s="102">
        <f t="shared" si="4"/>
        <v>0</v>
      </c>
      <c r="M15" s="103">
        <f t="shared" si="5"/>
        <v>0</v>
      </c>
      <c r="O15" s="104">
        <f t="shared" si="6"/>
        <v>0</v>
      </c>
      <c r="P15" s="105">
        <f t="shared" si="2"/>
        <v>0</v>
      </c>
    </row>
    <row r="16" spans="1:16" x14ac:dyDescent="0.25">
      <c r="A16" s="106" t="s">
        <v>21</v>
      </c>
      <c r="B16" s="94"/>
      <c r="C16" s="92" t="s">
        <v>379</v>
      </c>
      <c r="D16" s="138">
        <v>0</v>
      </c>
      <c r="E16" s="96" t="s">
        <v>383</v>
      </c>
      <c r="F16" s="97">
        <v>0</v>
      </c>
      <c r="G16" s="98">
        <f t="shared" si="3"/>
        <v>0</v>
      </c>
      <c r="H16" s="99">
        <v>0</v>
      </c>
      <c r="I16" s="100">
        <f t="shared" si="0"/>
        <v>0</v>
      </c>
      <c r="J16" s="99">
        <v>0</v>
      </c>
      <c r="K16" s="101">
        <f t="shared" si="1"/>
        <v>0</v>
      </c>
      <c r="L16" s="102">
        <f t="shared" si="4"/>
        <v>0</v>
      </c>
      <c r="M16" s="103">
        <f t="shared" si="5"/>
        <v>0</v>
      </c>
      <c r="O16" s="104">
        <f t="shared" si="6"/>
        <v>0</v>
      </c>
      <c r="P16" s="105">
        <f t="shared" si="2"/>
        <v>0</v>
      </c>
    </row>
    <row r="17" spans="1:16" x14ac:dyDescent="0.25">
      <c r="A17" s="106" t="s">
        <v>22</v>
      </c>
      <c r="B17" s="94"/>
      <c r="C17" s="92" t="s">
        <v>379</v>
      </c>
      <c r="D17" s="138">
        <v>0</v>
      </c>
      <c r="E17" s="96" t="s">
        <v>383</v>
      </c>
      <c r="F17" s="97">
        <v>0</v>
      </c>
      <c r="G17" s="98">
        <f t="shared" si="3"/>
        <v>0</v>
      </c>
      <c r="H17" s="99">
        <v>0</v>
      </c>
      <c r="I17" s="100">
        <f t="shared" si="0"/>
        <v>0</v>
      </c>
      <c r="J17" s="99">
        <v>0</v>
      </c>
      <c r="K17" s="101">
        <f t="shared" si="1"/>
        <v>0</v>
      </c>
      <c r="L17" s="102">
        <f t="shared" si="4"/>
        <v>0</v>
      </c>
      <c r="M17" s="103">
        <f t="shared" si="5"/>
        <v>0</v>
      </c>
      <c r="O17" s="104">
        <f t="shared" si="6"/>
        <v>0</v>
      </c>
      <c r="P17" s="105">
        <f t="shared" si="2"/>
        <v>0</v>
      </c>
    </row>
    <row r="18" spans="1:16" x14ac:dyDescent="0.25">
      <c r="A18" s="106" t="s">
        <v>23</v>
      </c>
      <c r="B18" s="94"/>
      <c r="C18" s="92" t="s">
        <v>379</v>
      </c>
      <c r="D18" s="138">
        <v>0</v>
      </c>
      <c r="E18" s="96" t="s">
        <v>383</v>
      </c>
      <c r="F18" s="97">
        <v>0</v>
      </c>
      <c r="G18" s="98">
        <f>F18*D18</f>
        <v>0</v>
      </c>
      <c r="H18" s="99">
        <v>0</v>
      </c>
      <c r="I18" s="100">
        <f t="shared" si="0"/>
        <v>0</v>
      </c>
      <c r="J18" s="99">
        <v>0</v>
      </c>
      <c r="K18" s="101">
        <f t="shared" si="1"/>
        <v>0</v>
      </c>
      <c r="L18" s="102">
        <f t="shared" si="4"/>
        <v>0</v>
      </c>
      <c r="M18" s="103">
        <f t="shared" si="5"/>
        <v>0</v>
      </c>
      <c r="O18" s="104">
        <f t="shared" si="6"/>
        <v>0</v>
      </c>
      <c r="P18" s="105">
        <f t="shared" si="2"/>
        <v>0</v>
      </c>
    </row>
    <row r="19" spans="1:16" x14ac:dyDescent="0.25">
      <c r="A19" s="56" t="s">
        <v>401</v>
      </c>
      <c r="B19" s="107"/>
      <c r="C19" s="82"/>
      <c r="D19" s="108"/>
      <c r="F19" s="84"/>
      <c r="G19" s="109">
        <f>SUM(G12:G18)</f>
        <v>0</v>
      </c>
      <c r="H19" s="86"/>
      <c r="I19" s="109">
        <f>SUM(I12:I18)</f>
        <v>0</v>
      </c>
      <c r="J19" s="86"/>
      <c r="K19" s="109">
        <f>SUM(K12:K18)</f>
        <v>0</v>
      </c>
      <c r="L19" s="110">
        <f t="shared" ref="L19:O19" si="7">SUM(L12:L18)</f>
        <v>0</v>
      </c>
      <c r="M19" s="111">
        <f t="shared" si="7"/>
        <v>0</v>
      </c>
      <c r="O19" s="112">
        <f t="shared" si="7"/>
        <v>0</v>
      </c>
      <c r="P19" s="113">
        <f>O19-M19</f>
        <v>0</v>
      </c>
    </row>
    <row r="20" spans="1:16" x14ac:dyDescent="0.25">
      <c r="A20" s="56"/>
      <c r="B20" s="107"/>
      <c r="C20" s="82"/>
      <c r="D20" s="108"/>
      <c r="F20" s="84"/>
      <c r="G20" s="109"/>
      <c r="H20" s="294"/>
      <c r="I20" s="176"/>
      <c r="J20" s="294"/>
      <c r="K20" s="176"/>
      <c r="L20" s="110"/>
      <c r="M20" s="295"/>
      <c r="O20" s="112"/>
      <c r="P20" s="296"/>
    </row>
    <row r="21" spans="1:16" ht="30" x14ac:dyDescent="0.25">
      <c r="A21" s="92" t="s">
        <v>466</v>
      </c>
      <c r="B21" s="68" t="s">
        <v>397</v>
      </c>
      <c r="C21" s="82"/>
      <c r="D21" s="83"/>
      <c r="E21" s="48"/>
      <c r="F21" s="84"/>
      <c r="G21" s="85"/>
      <c r="H21" s="86"/>
      <c r="I21" s="87"/>
      <c r="J21" s="86"/>
      <c r="K21" s="87"/>
      <c r="L21" s="88"/>
      <c r="M21" s="89"/>
      <c r="O21" s="90"/>
      <c r="P21" s="91"/>
    </row>
    <row r="22" spans="1:16" x14ac:dyDescent="0.25">
      <c r="A22" s="106" t="s">
        <v>19</v>
      </c>
      <c r="B22" s="94"/>
      <c r="C22" s="92" t="s">
        <v>379</v>
      </c>
      <c r="D22" s="138">
        <v>0</v>
      </c>
      <c r="E22" s="96" t="s">
        <v>383</v>
      </c>
      <c r="F22" s="97">
        <v>0</v>
      </c>
      <c r="G22" s="98">
        <f>F22*D22</f>
        <v>0</v>
      </c>
      <c r="H22" s="99">
        <v>0</v>
      </c>
      <c r="I22" s="100">
        <f t="shared" ref="I22:I24" si="8">H22*D22*usinflation_yr2</f>
        <v>0</v>
      </c>
      <c r="J22" s="99">
        <v>0</v>
      </c>
      <c r="K22" s="101">
        <f t="shared" ref="K22:K24" si="9">J22*D22*usinflation_yr3</f>
        <v>0</v>
      </c>
      <c r="L22" s="102">
        <f>SUM(F22,H22,J22)</f>
        <v>0</v>
      </c>
      <c r="M22" s="103">
        <f>SUM(G22,I22,K22)</f>
        <v>0</v>
      </c>
      <c r="O22" s="104">
        <f>SUMIF($F$7:$K$7,$G$7,F22:K22)</f>
        <v>0</v>
      </c>
      <c r="P22" s="105">
        <f t="shared" ref="P22:P24" si="10">O22-M22</f>
        <v>0</v>
      </c>
    </row>
    <row r="23" spans="1:16" x14ac:dyDescent="0.25">
      <c r="A23" s="106" t="s">
        <v>20</v>
      </c>
      <c r="B23" s="94"/>
      <c r="C23" s="92" t="s">
        <v>379</v>
      </c>
      <c r="D23" s="138">
        <v>0</v>
      </c>
      <c r="E23" s="96" t="s">
        <v>383</v>
      </c>
      <c r="F23" s="97">
        <v>0</v>
      </c>
      <c r="G23" s="98">
        <f t="shared" ref="G23:G24" si="11">F23*D23</f>
        <v>0</v>
      </c>
      <c r="H23" s="99">
        <v>0</v>
      </c>
      <c r="I23" s="100">
        <f t="shared" si="8"/>
        <v>0</v>
      </c>
      <c r="J23" s="99">
        <v>0</v>
      </c>
      <c r="K23" s="101">
        <f t="shared" si="9"/>
        <v>0</v>
      </c>
      <c r="L23" s="102">
        <f t="shared" ref="L23:L24" si="12">SUM(F23,H23,J23)</f>
        <v>0</v>
      </c>
      <c r="M23" s="103">
        <f t="shared" ref="M23:M24" si="13">SUM(G23,I23,K23)</f>
        <v>0</v>
      </c>
      <c r="O23" s="104">
        <f t="shared" ref="O23:O24" si="14">SUMIF($F$7:$K$7,$G$7,F23:K23)</f>
        <v>0</v>
      </c>
      <c r="P23" s="105">
        <f t="shared" si="10"/>
        <v>0</v>
      </c>
    </row>
    <row r="24" spans="1:16" x14ac:dyDescent="0.25">
      <c r="A24" s="106" t="s">
        <v>21</v>
      </c>
      <c r="B24" s="94"/>
      <c r="C24" s="92" t="s">
        <v>379</v>
      </c>
      <c r="D24" s="138">
        <v>0</v>
      </c>
      <c r="E24" s="96" t="s">
        <v>383</v>
      </c>
      <c r="F24" s="97">
        <v>0</v>
      </c>
      <c r="G24" s="98">
        <f t="shared" si="11"/>
        <v>0</v>
      </c>
      <c r="H24" s="99">
        <v>0</v>
      </c>
      <c r="I24" s="100">
        <f t="shared" si="8"/>
        <v>0</v>
      </c>
      <c r="J24" s="99">
        <v>0</v>
      </c>
      <c r="K24" s="101">
        <f t="shared" si="9"/>
        <v>0</v>
      </c>
      <c r="L24" s="102">
        <f t="shared" si="12"/>
        <v>0</v>
      </c>
      <c r="M24" s="103">
        <f t="shared" si="13"/>
        <v>0</v>
      </c>
      <c r="O24" s="104">
        <f t="shared" si="14"/>
        <v>0</v>
      </c>
      <c r="P24" s="105">
        <f t="shared" si="10"/>
        <v>0</v>
      </c>
    </row>
    <row r="25" spans="1:16" x14ac:dyDescent="0.25">
      <c r="A25" s="56" t="s">
        <v>467</v>
      </c>
      <c r="B25" s="107"/>
      <c r="C25" s="82"/>
      <c r="D25" s="108"/>
      <c r="F25" s="84"/>
      <c r="G25" s="109">
        <f>SUM(G22:G24)</f>
        <v>0</v>
      </c>
      <c r="H25" s="86"/>
      <c r="I25" s="109">
        <f>SUM(I22:I24)</f>
        <v>0</v>
      </c>
      <c r="J25" s="86"/>
      <c r="K25" s="109">
        <f>SUM(K22:K24)</f>
        <v>0</v>
      </c>
      <c r="L25" s="110">
        <f>SUM(L22:L24)</f>
        <v>0</v>
      </c>
      <c r="M25" s="111">
        <f>SUM(M22:M24)</f>
        <v>0</v>
      </c>
      <c r="O25" s="112">
        <f>SUM(O22:O24)</f>
        <v>0</v>
      </c>
      <c r="P25" s="113">
        <f>O25-M25</f>
        <v>0</v>
      </c>
    </row>
    <row r="26" spans="1:16" s="43" customFormat="1" x14ac:dyDescent="0.25">
      <c r="A26" s="299"/>
      <c r="B26" s="300"/>
      <c r="C26" s="172"/>
      <c r="D26" s="95"/>
      <c r="E26" s="96"/>
      <c r="F26" s="173"/>
      <c r="G26" s="98"/>
      <c r="H26" s="301"/>
      <c r="I26" s="100"/>
      <c r="J26" s="301"/>
      <c r="K26" s="101"/>
      <c r="L26" s="102"/>
      <c r="M26" s="297"/>
      <c r="O26" s="102"/>
      <c r="P26" s="298"/>
    </row>
    <row r="27" spans="1:16" s="43" customFormat="1" x14ac:dyDescent="0.25">
      <c r="A27" s="299"/>
      <c r="B27" s="300"/>
      <c r="C27" s="172"/>
      <c r="D27" s="95"/>
      <c r="E27" s="96"/>
      <c r="F27" s="173"/>
      <c r="G27" s="98"/>
      <c r="H27" s="301"/>
      <c r="I27" s="100"/>
      <c r="J27" s="301"/>
      <c r="K27" s="101"/>
      <c r="L27" s="102"/>
      <c r="M27" s="297"/>
      <c r="O27" s="102"/>
      <c r="P27" s="298"/>
    </row>
    <row r="28" spans="1:16" ht="15.75" thickBot="1" x14ac:dyDescent="0.3">
      <c r="A28" s="114" t="s">
        <v>451</v>
      </c>
      <c r="B28" s="115"/>
      <c r="C28" s="116"/>
      <c r="D28" s="117"/>
      <c r="E28" s="118"/>
      <c r="F28" s="119"/>
      <c r="G28" s="120">
        <f>+G19+G25</f>
        <v>0</v>
      </c>
      <c r="H28" s="121"/>
      <c r="I28" s="120">
        <f>+I19+I25</f>
        <v>0</v>
      </c>
      <c r="J28" s="121"/>
      <c r="K28" s="120">
        <f>+K19+K25</f>
        <v>0</v>
      </c>
      <c r="L28" s="122">
        <f>+L19+L25</f>
        <v>0</v>
      </c>
      <c r="M28" s="123">
        <f>+M19+M25</f>
        <v>0</v>
      </c>
      <c r="O28" s="124">
        <f>+O19+O25</f>
        <v>0</v>
      </c>
      <c r="P28" s="125">
        <f>O28-M28</f>
        <v>0</v>
      </c>
    </row>
    <row r="29" spans="1:16" x14ac:dyDescent="0.25">
      <c r="A29" s="56"/>
      <c r="B29" s="107"/>
      <c r="C29" s="82"/>
      <c r="D29" s="108"/>
      <c r="F29" s="84"/>
      <c r="G29" s="85"/>
      <c r="H29" s="86"/>
      <c r="I29" s="87"/>
      <c r="J29" s="86"/>
      <c r="K29" s="87"/>
      <c r="L29" s="88"/>
      <c r="M29" s="89"/>
      <c r="O29" s="90"/>
      <c r="P29" s="91"/>
    </row>
    <row r="30" spans="1:16" s="43" customFormat="1" x14ac:dyDescent="0.25">
      <c r="A30" s="67" t="s">
        <v>471</v>
      </c>
      <c r="B30" s="126"/>
      <c r="C30" s="69"/>
      <c r="D30" s="70"/>
      <c r="E30" s="71"/>
      <c r="F30" s="72"/>
      <c r="G30" s="73"/>
      <c r="H30" s="74"/>
      <c r="I30" s="75"/>
      <c r="J30" s="74"/>
      <c r="K30" s="75"/>
      <c r="L30" s="76"/>
      <c r="M30" s="77"/>
      <c r="O30" s="76"/>
      <c r="P30" s="78"/>
    </row>
    <row r="31" spans="1:16" x14ac:dyDescent="0.25">
      <c r="A31" s="92" t="s">
        <v>444</v>
      </c>
      <c r="B31" s="107"/>
      <c r="C31" s="82"/>
      <c r="D31" s="108"/>
      <c r="F31" s="84"/>
      <c r="G31" s="85"/>
      <c r="H31" s="86"/>
      <c r="I31" s="87"/>
      <c r="J31" s="86"/>
      <c r="K31" s="87"/>
      <c r="L31" s="88"/>
      <c r="M31" s="89"/>
      <c r="O31" s="90"/>
      <c r="P31" s="91"/>
    </row>
    <row r="32" spans="1:16" x14ac:dyDescent="0.25">
      <c r="A32" s="81" t="s">
        <v>26</v>
      </c>
      <c r="B32" s="107"/>
      <c r="C32" s="82"/>
      <c r="D32" s="312">
        <v>0</v>
      </c>
      <c r="E32" s="127"/>
      <c r="F32" s="128"/>
      <c r="G32" s="98">
        <f>G19*D32</f>
        <v>0</v>
      </c>
      <c r="H32" s="129"/>
      <c r="I32" s="98">
        <f>I19*D32</f>
        <v>0</v>
      </c>
      <c r="J32" s="129"/>
      <c r="K32" s="98">
        <f>K19*D32</f>
        <v>0</v>
      </c>
      <c r="L32" s="102"/>
      <c r="M32" s="103">
        <f>SUM(G32,I32,K32)</f>
        <v>0</v>
      </c>
      <c r="O32" s="104">
        <f>SUMIF($F$7:$K$7,$G$7,F32:K32)</f>
        <v>0</v>
      </c>
      <c r="P32" s="105">
        <f t="shared" ref="P32:P33" si="15">O32-M32</f>
        <v>0</v>
      </c>
    </row>
    <row r="33" spans="1:16" x14ac:dyDescent="0.25">
      <c r="A33" s="81" t="s">
        <v>468</v>
      </c>
      <c r="B33" s="107"/>
      <c r="C33" s="82"/>
      <c r="D33" s="312">
        <v>0</v>
      </c>
      <c r="E33" s="127"/>
      <c r="F33" s="128"/>
      <c r="G33" s="98">
        <f>G25*D33</f>
        <v>0</v>
      </c>
      <c r="H33" s="301"/>
      <c r="I33" s="98">
        <f>I25*D33</f>
        <v>0</v>
      </c>
      <c r="J33" s="301"/>
      <c r="K33" s="98">
        <f>K25*D33</f>
        <v>0</v>
      </c>
      <c r="L33" s="102"/>
      <c r="M33" s="103">
        <f>SUM(G33,I33,K33)</f>
        <v>0</v>
      </c>
      <c r="O33" s="104">
        <f>SUMIF($F$7:$K$7,$G$7,F33:K33)</f>
        <v>0</v>
      </c>
      <c r="P33" s="105">
        <f t="shared" si="15"/>
        <v>0</v>
      </c>
    </row>
    <row r="34" spans="1:16" x14ac:dyDescent="0.25">
      <c r="A34" s="56" t="s">
        <v>27</v>
      </c>
      <c r="B34" s="107"/>
      <c r="C34" s="82"/>
      <c r="D34" s="108"/>
      <c r="F34" s="84"/>
      <c r="G34" s="109">
        <f>SUM(G32:G33)</f>
        <v>0</v>
      </c>
      <c r="H34" s="86"/>
      <c r="I34" s="109">
        <f>SUM(I32:I33)</f>
        <v>0</v>
      </c>
      <c r="J34" s="86"/>
      <c r="K34" s="109">
        <f>SUM(K32:K33)</f>
        <v>0</v>
      </c>
      <c r="L34" s="110"/>
      <c r="M34" s="111">
        <f>SUM(M32:M33)</f>
        <v>0</v>
      </c>
      <c r="O34" s="112">
        <f>SUM(O32:O33)</f>
        <v>0</v>
      </c>
      <c r="P34" s="113">
        <f>O34-M34</f>
        <v>0</v>
      </c>
    </row>
    <row r="35" spans="1:16" x14ac:dyDescent="0.25">
      <c r="A35" s="56"/>
      <c r="B35" s="107"/>
      <c r="C35" s="82"/>
      <c r="D35" s="108"/>
      <c r="F35" s="84"/>
      <c r="G35" s="85"/>
      <c r="H35" s="86"/>
      <c r="I35" s="87"/>
      <c r="J35" s="86"/>
      <c r="K35" s="87"/>
      <c r="L35" s="88"/>
      <c r="M35" s="89"/>
      <c r="O35" s="90"/>
      <c r="P35" s="91"/>
    </row>
    <row r="36" spans="1:16" ht="15.75" thickBot="1" x14ac:dyDescent="0.3">
      <c r="A36" s="114" t="s">
        <v>28</v>
      </c>
      <c r="B36" s="115"/>
      <c r="C36" s="116"/>
      <c r="D36" s="117"/>
      <c r="E36" s="118"/>
      <c r="F36" s="119"/>
      <c r="G36" s="120">
        <f>+G34</f>
        <v>0</v>
      </c>
      <c r="H36" s="130"/>
      <c r="I36" s="120">
        <f>+I34</f>
        <v>0</v>
      </c>
      <c r="J36" s="130"/>
      <c r="K36" s="120">
        <f>+K34</f>
        <v>0</v>
      </c>
      <c r="L36" s="124"/>
      <c r="M36" s="131">
        <f>+M34</f>
        <v>0</v>
      </c>
      <c r="O36" s="124">
        <f>+O34</f>
        <v>0</v>
      </c>
      <c r="P36" s="132">
        <f>O36-M36</f>
        <v>0</v>
      </c>
    </row>
    <row r="37" spans="1:16" x14ac:dyDescent="0.25">
      <c r="A37" s="56"/>
      <c r="B37" s="107"/>
      <c r="C37" s="82"/>
      <c r="D37" s="108"/>
      <c r="E37" s="133"/>
      <c r="F37" s="84"/>
      <c r="G37" s="85"/>
      <c r="H37" s="86"/>
      <c r="I37" s="87"/>
      <c r="J37" s="86"/>
      <c r="K37" s="87"/>
      <c r="L37" s="134"/>
      <c r="M37" s="89"/>
      <c r="O37" s="135"/>
      <c r="P37" s="91"/>
    </row>
    <row r="38" spans="1:16" x14ac:dyDescent="0.25">
      <c r="A38" s="56" t="s">
        <v>37</v>
      </c>
      <c r="B38" s="107"/>
      <c r="C38" s="82"/>
      <c r="D38" s="108"/>
      <c r="E38" s="133"/>
      <c r="F38" s="84"/>
      <c r="G38" s="85"/>
      <c r="H38" s="86"/>
      <c r="I38" s="87"/>
      <c r="J38" s="86"/>
      <c r="K38" s="87"/>
      <c r="L38" s="88"/>
      <c r="M38" s="89"/>
      <c r="O38" s="90"/>
      <c r="P38" s="91"/>
    </row>
    <row r="39" spans="1:16" x14ac:dyDescent="0.25">
      <c r="A39" s="56"/>
      <c r="B39" s="107"/>
      <c r="C39" s="82"/>
      <c r="D39" s="108"/>
      <c r="F39" s="84"/>
      <c r="G39" s="85"/>
      <c r="H39" s="86"/>
      <c r="I39" s="87"/>
      <c r="J39" s="86"/>
      <c r="K39" s="87"/>
      <c r="L39" s="88"/>
      <c r="M39" s="89"/>
      <c r="O39" s="90"/>
      <c r="P39" s="91"/>
    </row>
    <row r="40" spans="1:16" x14ac:dyDescent="0.25">
      <c r="A40" s="92" t="s">
        <v>446</v>
      </c>
      <c r="B40" s="136" t="s">
        <v>385</v>
      </c>
      <c r="C40" s="82"/>
      <c r="D40" s="108"/>
      <c r="E40" s="133"/>
      <c r="F40" s="84"/>
      <c r="G40" s="85"/>
      <c r="H40" s="86"/>
      <c r="I40" s="87"/>
      <c r="J40" s="86"/>
      <c r="K40" s="87"/>
      <c r="L40" s="88"/>
      <c r="M40" s="89"/>
      <c r="O40" s="90"/>
      <c r="P40" s="91"/>
    </row>
    <row r="41" spans="1:16" ht="29.25" x14ac:dyDescent="0.25">
      <c r="A41" s="137" t="s">
        <v>450</v>
      </c>
      <c r="B41" s="137"/>
      <c r="C41" s="82" t="s">
        <v>379</v>
      </c>
      <c r="D41" s="138">
        <v>0</v>
      </c>
      <c r="E41" s="139" t="s">
        <v>386</v>
      </c>
      <c r="F41" s="97">
        <v>0</v>
      </c>
      <c r="G41" s="98">
        <f>F41*D41</f>
        <v>0</v>
      </c>
      <c r="H41" s="99">
        <v>0</v>
      </c>
      <c r="I41" s="101">
        <f t="shared" ref="I41" si="16">D41*H41*usnonlaborinflation_yr2</f>
        <v>0</v>
      </c>
      <c r="J41" s="99">
        <v>0</v>
      </c>
      <c r="K41" s="101">
        <f t="shared" ref="K41" si="17">J41*D41*usnonlaborinflation_yr3</f>
        <v>0</v>
      </c>
      <c r="L41" s="102">
        <f t="shared" ref="L41:L49" si="18">SUM(F41,H41,J41)</f>
        <v>0</v>
      </c>
      <c r="M41" s="103">
        <f t="shared" ref="M41:M49" si="19">SUM(G41,I41,K41)</f>
        <v>0</v>
      </c>
      <c r="O41" s="104">
        <f t="shared" ref="O41:O49" si="20">SUMIF($F$7:$K$7,$G$7,F41:K41)</f>
        <v>0</v>
      </c>
      <c r="P41" s="105">
        <f t="shared" ref="P41:P49" si="21">O41-M41</f>
        <v>0</v>
      </c>
    </row>
    <row r="42" spans="1:16" ht="29.25" x14ac:dyDescent="0.25">
      <c r="A42" s="137" t="s">
        <v>450</v>
      </c>
      <c r="B42" s="137"/>
      <c r="C42" s="82" t="s">
        <v>379</v>
      </c>
      <c r="D42" s="138">
        <v>0</v>
      </c>
      <c r="E42" s="139" t="s">
        <v>386</v>
      </c>
      <c r="F42" s="97">
        <v>0</v>
      </c>
      <c r="G42" s="98">
        <f>F42*D42</f>
        <v>0</v>
      </c>
      <c r="H42" s="99">
        <v>0</v>
      </c>
      <c r="I42" s="101">
        <f t="shared" ref="I42:I49" si="22">D42*H42*usnonlaborinflation_yr2</f>
        <v>0</v>
      </c>
      <c r="J42" s="99">
        <v>0</v>
      </c>
      <c r="K42" s="101">
        <f t="shared" ref="K42:K49" si="23">J42*D42*usnonlaborinflation_yr3</f>
        <v>0</v>
      </c>
      <c r="L42" s="102">
        <f t="shared" si="18"/>
        <v>0</v>
      </c>
      <c r="M42" s="103">
        <f t="shared" si="19"/>
        <v>0</v>
      </c>
      <c r="O42" s="104">
        <f t="shared" si="20"/>
        <v>0</v>
      </c>
      <c r="P42" s="105">
        <f t="shared" si="21"/>
        <v>0</v>
      </c>
    </row>
    <row r="43" spans="1:16" ht="29.25" x14ac:dyDescent="0.25">
      <c r="A43" s="137" t="s">
        <v>450</v>
      </c>
      <c r="B43" s="137"/>
      <c r="C43" s="82" t="s">
        <v>379</v>
      </c>
      <c r="D43" s="138">
        <v>0</v>
      </c>
      <c r="E43" s="139" t="s">
        <v>386</v>
      </c>
      <c r="F43" s="97">
        <v>0</v>
      </c>
      <c r="G43" s="98">
        <f>F43*D43</f>
        <v>0</v>
      </c>
      <c r="H43" s="99">
        <v>0</v>
      </c>
      <c r="I43" s="101">
        <f t="shared" si="22"/>
        <v>0</v>
      </c>
      <c r="J43" s="99">
        <v>0</v>
      </c>
      <c r="K43" s="101">
        <f t="shared" si="23"/>
        <v>0</v>
      </c>
      <c r="L43" s="102">
        <f t="shared" si="18"/>
        <v>0</v>
      </c>
      <c r="M43" s="103">
        <f t="shared" si="19"/>
        <v>0</v>
      </c>
      <c r="O43" s="104">
        <f t="shared" si="20"/>
        <v>0</v>
      </c>
      <c r="P43" s="105">
        <f t="shared" si="21"/>
        <v>0</v>
      </c>
    </row>
    <row r="44" spans="1:16" ht="29.25" x14ac:dyDescent="0.25">
      <c r="A44" s="137" t="s">
        <v>450</v>
      </c>
      <c r="B44" s="137"/>
      <c r="C44" s="82" t="s">
        <v>379</v>
      </c>
      <c r="D44" s="138">
        <v>0</v>
      </c>
      <c r="E44" s="139" t="s">
        <v>386</v>
      </c>
      <c r="F44" s="97">
        <v>0</v>
      </c>
      <c r="G44" s="98">
        <f>F44*D44</f>
        <v>0</v>
      </c>
      <c r="H44" s="99">
        <v>0</v>
      </c>
      <c r="I44" s="101">
        <f t="shared" si="22"/>
        <v>0</v>
      </c>
      <c r="J44" s="99">
        <v>0</v>
      </c>
      <c r="K44" s="101">
        <f t="shared" si="23"/>
        <v>0</v>
      </c>
      <c r="L44" s="102">
        <f t="shared" si="18"/>
        <v>0</v>
      </c>
      <c r="M44" s="103">
        <f t="shared" si="19"/>
        <v>0</v>
      </c>
      <c r="O44" s="104">
        <f t="shared" si="20"/>
        <v>0</v>
      </c>
      <c r="P44" s="105">
        <f t="shared" si="21"/>
        <v>0</v>
      </c>
    </row>
    <row r="45" spans="1:16" x14ac:dyDescent="0.25">
      <c r="A45" s="81" t="s">
        <v>387</v>
      </c>
      <c r="B45" s="137"/>
      <c r="C45" s="82" t="s">
        <v>379</v>
      </c>
      <c r="D45" s="138">
        <v>0</v>
      </c>
      <c r="E45" s="139" t="s">
        <v>386</v>
      </c>
      <c r="F45" s="97">
        <v>0</v>
      </c>
      <c r="G45" s="98">
        <f>F45*D45</f>
        <v>0</v>
      </c>
      <c r="H45" s="99">
        <v>0</v>
      </c>
      <c r="I45" s="101">
        <f t="shared" si="22"/>
        <v>0</v>
      </c>
      <c r="J45" s="99">
        <v>0</v>
      </c>
      <c r="K45" s="101">
        <f t="shared" si="23"/>
        <v>0</v>
      </c>
      <c r="L45" s="102">
        <f t="shared" si="18"/>
        <v>0</v>
      </c>
      <c r="M45" s="103">
        <f t="shared" si="19"/>
        <v>0</v>
      </c>
      <c r="O45" s="104">
        <f t="shared" si="20"/>
        <v>0</v>
      </c>
      <c r="P45" s="105">
        <f t="shared" si="21"/>
        <v>0</v>
      </c>
    </row>
    <row r="46" spans="1:16" x14ac:dyDescent="0.25">
      <c r="A46" s="81" t="s">
        <v>387</v>
      </c>
      <c r="B46" s="137"/>
      <c r="C46" s="82" t="s">
        <v>379</v>
      </c>
      <c r="D46" s="138">
        <v>0</v>
      </c>
      <c r="E46" s="139" t="s">
        <v>381</v>
      </c>
      <c r="F46" s="97">
        <v>0</v>
      </c>
      <c r="G46" s="98">
        <f t="shared" ref="G46:G49" si="24">F46*D46</f>
        <v>0</v>
      </c>
      <c r="H46" s="99">
        <v>0</v>
      </c>
      <c r="I46" s="101">
        <f t="shared" si="22"/>
        <v>0</v>
      </c>
      <c r="J46" s="99">
        <v>0</v>
      </c>
      <c r="K46" s="101">
        <f t="shared" si="23"/>
        <v>0</v>
      </c>
      <c r="L46" s="102">
        <f t="shared" si="18"/>
        <v>0</v>
      </c>
      <c r="M46" s="103">
        <f t="shared" si="19"/>
        <v>0</v>
      </c>
      <c r="O46" s="104">
        <f t="shared" si="20"/>
        <v>0</v>
      </c>
      <c r="P46" s="105">
        <f t="shared" si="21"/>
        <v>0</v>
      </c>
    </row>
    <row r="47" spans="1:16" x14ac:dyDescent="0.25">
      <c r="A47" s="81" t="s">
        <v>387</v>
      </c>
      <c r="B47" s="137"/>
      <c r="C47" s="82" t="s">
        <v>379</v>
      </c>
      <c r="D47" s="138">
        <v>0</v>
      </c>
      <c r="E47" s="139" t="s">
        <v>381</v>
      </c>
      <c r="F47" s="97">
        <v>0</v>
      </c>
      <c r="G47" s="98">
        <f t="shared" si="24"/>
        <v>0</v>
      </c>
      <c r="H47" s="99">
        <v>0</v>
      </c>
      <c r="I47" s="101">
        <f t="shared" si="22"/>
        <v>0</v>
      </c>
      <c r="J47" s="99">
        <v>0</v>
      </c>
      <c r="K47" s="101">
        <f t="shared" si="23"/>
        <v>0</v>
      </c>
      <c r="L47" s="102">
        <f t="shared" si="18"/>
        <v>0</v>
      </c>
      <c r="M47" s="103">
        <f t="shared" si="19"/>
        <v>0</v>
      </c>
      <c r="O47" s="104">
        <f t="shared" si="20"/>
        <v>0</v>
      </c>
      <c r="P47" s="105">
        <f t="shared" si="21"/>
        <v>0</v>
      </c>
    </row>
    <row r="48" spans="1:16" x14ac:dyDescent="0.25">
      <c r="A48" s="81" t="s">
        <v>387</v>
      </c>
      <c r="B48" s="137"/>
      <c r="C48" s="82" t="s">
        <v>379</v>
      </c>
      <c r="D48" s="138">
        <v>0</v>
      </c>
      <c r="E48" s="139" t="s">
        <v>381</v>
      </c>
      <c r="F48" s="97">
        <v>0</v>
      </c>
      <c r="G48" s="98">
        <f t="shared" si="24"/>
        <v>0</v>
      </c>
      <c r="H48" s="99">
        <v>0</v>
      </c>
      <c r="I48" s="101">
        <f t="shared" si="22"/>
        <v>0</v>
      </c>
      <c r="J48" s="99">
        <v>0</v>
      </c>
      <c r="K48" s="101">
        <f t="shared" si="23"/>
        <v>0</v>
      </c>
      <c r="L48" s="102">
        <f t="shared" si="18"/>
        <v>0</v>
      </c>
      <c r="M48" s="103">
        <f t="shared" si="19"/>
        <v>0</v>
      </c>
      <c r="O48" s="104">
        <f t="shared" si="20"/>
        <v>0</v>
      </c>
      <c r="P48" s="105">
        <f t="shared" si="21"/>
        <v>0</v>
      </c>
    </row>
    <row r="49" spans="1:16" x14ac:dyDescent="0.25">
      <c r="A49" s="81" t="s">
        <v>388</v>
      </c>
      <c r="B49" s="107"/>
      <c r="C49" s="82" t="s">
        <v>379</v>
      </c>
      <c r="D49" s="138">
        <v>0</v>
      </c>
      <c r="E49" s="140" t="s">
        <v>382</v>
      </c>
      <c r="F49" s="97">
        <v>0</v>
      </c>
      <c r="G49" s="98">
        <f t="shared" si="24"/>
        <v>0</v>
      </c>
      <c r="H49" s="99">
        <v>0</v>
      </c>
      <c r="I49" s="101">
        <f t="shared" si="22"/>
        <v>0</v>
      </c>
      <c r="J49" s="99">
        <v>0</v>
      </c>
      <c r="K49" s="101">
        <f t="shared" si="23"/>
        <v>0</v>
      </c>
      <c r="L49" s="102">
        <f t="shared" si="18"/>
        <v>0</v>
      </c>
      <c r="M49" s="103">
        <f t="shared" si="19"/>
        <v>0</v>
      </c>
      <c r="O49" s="104">
        <f t="shared" si="20"/>
        <v>0</v>
      </c>
      <c r="P49" s="105">
        <f t="shared" si="21"/>
        <v>0</v>
      </c>
    </row>
    <row r="50" spans="1:16" x14ac:dyDescent="0.25">
      <c r="A50" s="56" t="s">
        <v>389</v>
      </c>
      <c r="B50" s="107"/>
      <c r="C50" s="82"/>
      <c r="D50" s="108"/>
      <c r="F50" s="84"/>
      <c r="G50" s="109">
        <f>SUM(G39:G49)</f>
        <v>0</v>
      </c>
      <c r="H50" s="86"/>
      <c r="I50" s="109">
        <f>SUM(I39:I49)</f>
        <v>0</v>
      </c>
      <c r="J50" s="86"/>
      <c r="K50" s="109">
        <f>SUM(K39:K49)</f>
        <v>0</v>
      </c>
      <c r="L50" s="110">
        <f>SUM(L41:L49)</f>
        <v>0</v>
      </c>
      <c r="M50" s="111">
        <f>SUM(M41:M49)</f>
        <v>0</v>
      </c>
      <c r="O50" s="112">
        <f>SUM(O39:O49)</f>
        <v>0</v>
      </c>
      <c r="P50" s="113">
        <f>O50-M50</f>
        <v>0</v>
      </c>
    </row>
    <row r="51" spans="1:16" x14ac:dyDescent="0.25">
      <c r="A51" s="56"/>
      <c r="B51" s="107"/>
      <c r="C51" s="82"/>
      <c r="D51" s="108"/>
      <c r="E51" s="133"/>
      <c r="F51" s="84"/>
      <c r="G51" s="85"/>
      <c r="H51" s="86"/>
      <c r="I51" s="87"/>
      <c r="J51" s="86"/>
      <c r="K51" s="87"/>
      <c r="L51" s="88"/>
      <c r="M51" s="89"/>
      <c r="O51" s="90"/>
      <c r="P51" s="113"/>
    </row>
    <row r="52" spans="1:16" x14ac:dyDescent="0.25">
      <c r="A52" s="56"/>
      <c r="B52" s="107"/>
      <c r="C52" s="82"/>
      <c r="D52" s="108"/>
      <c r="E52" s="133"/>
      <c r="F52" s="84"/>
      <c r="G52" s="85"/>
      <c r="H52" s="86"/>
      <c r="I52" s="87"/>
      <c r="J52" s="86"/>
      <c r="K52" s="87"/>
      <c r="L52" s="88"/>
      <c r="M52" s="89"/>
      <c r="O52" s="90"/>
      <c r="P52" s="91"/>
    </row>
    <row r="53" spans="1:16" ht="15.75" thickBot="1" x14ac:dyDescent="0.3">
      <c r="A53" s="114" t="s">
        <v>390</v>
      </c>
      <c r="B53" s="115"/>
      <c r="C53" s="116"/>
      <c r="D53" s="117"/>
      <c r="E53" s="118"/>
      <c r="F53" s="119"/>
      <c r="G53" s="120">
        <f>+G50</f>
        <v>0</v>
      </c>
      <c r="H53" s="130"/>
      <c r="I53" s="120">
        <f>+I50</f>
        <v>0</v>
      </c>
      <c r="J53" s="130"/>
      <c r="K53" s="120">
        <f>+K50</f>
        <v>0</v>
      </c>
      <c r="L53" s="122">
        <f>+L50</f>
        <v>0</v>
      </c>
      <c r="M53" s="141">
        <f>+M50</f>
        <v>0</v>
      </c>
      <c r="O53" s="124">
        <f>SUM(O50)</f>
        <v>0</v>
      </c>
      <c r="P53" s="125">
        <f>O53-M53</f>
        <v>0</v>
      </c>
    </row>
    <row r="54" spans="1:16" x14ac:dyDescent="0.25">
      <c r="A54" s="56"/>
      <c r="B54" s="107"/>
      <c r="C54" s="82"/>
      <c r="D54" s="108"/>
      <c r="E54" s="133"/>
      <c r="F54" s="84"/>
      <c r="G54" s="85"/>
      <c r="H54" s="86"/>
      <c r="I54" s="87"/>
      <c r="J54" s="86"/>
      <c r="K54" s="87"/>
      <c r="L54" s="88"/>
      <c r="M54" s="89"/>
      <c r="O54" s="90"/>
      <c r="P54" s="91"/>
    </row>
    <row r="55" spans="1:16" x14ac:dyDescent="0.25">
      <c r="A55" s="80" t="s">
        <v>452</v>
      </c>
      <c r="B55" s="142"/>
      <c r="C55" s="80"/>
      <c r="D55" s="108"/>
      <c r="F55" s="84"/>
      <c r="G55" s="85"/>
      <c r="H55" s="143"/>
      <c r="I55" s="87"/>
      <c r="J55" s="143"/>
      <c r="K55" s="87"/>
      <c r="L55" s="88"/>
      <c r="M55" s="89"/>
      <c r="O55" s="90"/>
      <c r="P55" s="91"/>
    </row>
    <row r="56" spans="1:16" x14ac:dyDescent="0.25">
      <c r="A56" s="92" t="s">
        <v>447</v>
      </c>
      <c r="B56" s="142"/>
      <c r="C56" s="80"/>
      <c r="D56" s="108"/>
      <c r="F56" s="84"/>
      <c r="G56" s="85"/>
      <c r="H56" s="143"/>
      <c r="I56" s="87"/>
      <c r="J56" s="143"/>
      <c r="K56" s="87"/>
      <c r="L56" s="88"/>
      <c r="M56" s="89"/>
      <c r="O56" s="90"/>
      <c r="P56" s="91"/>
    </row>
    <row r="57" spans="1:16" x14ac:dyDescent="0.25">
      <c r="A57" s="144" t="s">
        <v>475</v>
      </c>
      <c r="B57" s="145"/>
      <c r="C57" s="146" t="s">
        <v>379</v>
      </c>
      <c r="D57" s="138">
        <v>0</v>
      </c>
      <c r="E57" s="140" t="s">
        <v>382</v>
      </c>
      <c r="F57" s="97">
        <v>0</v>
      </c>
      <c r="G57" s="98">
        <f t="shared" ref="G57:G67" si="25">F57*D57</f>
        <v>0</v>
      </c>
      <c r="H57" s="99">
        <v>0</v>
      </c>
      <c r="I57" s="101">
        <f t="shared" ref="I57:I67" si="26">D57*H57*usnonlaborinflation_yr2</f>
        <v>0</v>
      </c>
      <c r="J57" s="99">
        <v>0</v>
      </c>
      <c r="K57" s="101">
        <f t="shared" ref="K57:K67" si="27">J57*D57*usnonlaborinflation_yr3</f>
        <v>0</v>
      </c>
      <c r="L57" s="102">
        <f t="shared" ref="L57:L67" si="28">SUM(F57,H57,J57)</f>
        <v>0</v>
      </c>
      <c r="M57" s="103">
        <f t="shared" ref="M57:M67" si="29">SUM(G57,I57,K57)</f>
        <v>0</v>
      </c>
      <c r="O57" s="104">
        <f t="shared" ref="O57:O67" si="30">SUMIF($F$7:$K$7,$G$7,F57:K57)</f>
        <v>0</v>
      </c>
      <c r="P57" s="105">
        <f t="shared" ref="P57:P67" si="31">O57-M57</f>
        <v>0</v>
      </c>
    </row>
    <row r="58" spans="1:16" x14ac:dyDescent="0.25">
      <c r="A58" s="144" t="s">
        <v>9</v>
      </c>
      <c r="B58" s="145"/>
      <c r="C58" s="146" t="s">
        <v>379</v>
      </c>
      <c r="D58" s="138">
        <v>0</v>
      </c>
      <c r="E58" s="140" t="s">
        <v>382</v>
      </c>
      <c r="F58" s="97">
        <v>0</v>
      </c>
      <c r="G58" s="98">
        <f t="shared" si="25"/>
        <v>0</v>
      </c>
      <c r="H58" s="99">
        <v>0</v>
      </c>
      <c r="I58" s="101">
        <f t="shared" si="26"/>
        <v>0</v>
      </c>
      <c r="J58" s="99">
        <v>0</v>
      </c>
      <c r="K58" s="101">
        <f t="shared" si="27"/>
        <v>0</v>
      </c>
      <c r="L58" s="102">
        <f t="shared" si="28"/>
        <v>0</v>
      </c>
      <c r="M58" s="103">
        <f t="shared" si="29"/>
        <v>0</v>
      </c>
      <c r="O58" s="104">
        <f t="shared" si="30"/>
        <v>0</v>
      </c>
      <c r="P58" s="105">
        <f t="shared" si="31"/>
        <v>0</v>
      </c>
    </row>
    <row r="59" spans="1:16" x14ac:dyDescent="0.25">
      <c r="A59" s="144" t="s">
        <v>472</v>
      </c>
      <c r="B59" s="145"/>
      <c r="C59" s="146" t="s">
        <v>379</v>
      </c>
      <c r="D59" s="138">
        <v>0</v>
      </c>
      <c r="E59" s="140" t="s">
        <v>382</v>
      </c>
      <c r="F59" s="97">
        <v>0</v>
      </c>
      <c r="G59" s="98">
        <f t="shared" si="25"/>
        <v>0</v>
      </c>
      <c r="H59" s="99">
        <v>0</v>
      </c>
      <c r="I59" s="101">
        <f t="shared" si="26"/>
        <v>0</v>
      </c>
      <c r="J59" s="99">
        <v>0</v>
      </c>
      <c r="K59" s="101">
        <f t="shared" si="27"/>
        <v>0</v>
      </c>
      <c r="L59" s="102">
        <f t="shared" si="28"/>
        <v>0</v>
      </c>
      <c r="M59" s="103">
        <f t="shared" si="29"/>
        <v>0</v>
      </c>
      <c r="O59" s="104">
        <f t="shared" si="30"/>
        <v>0</v>
      </c>
      <c r="P59" s="105">
        <f t="shared" si="31"/>
        <v>0</v>
      </c>
    </row>
    <row r="60" spans="1:16" x14ac:dyDescent="0.25">
      <c r="A60" s="144" t="s">
        <v>10</v>
      </c>
      <c r="B60" s="145"/>
      <c r="C60" s="146" t="s">
        <v>379</v>
      </c>
      <c r="D60" s="138">
        <v>0</v>
      </c>
      <c r="E60" s="140" t="s">
        <v>382</v>
      </c>
      <c r="F60" s="97">
        <v>0</v>
      </c>
      <c r="G60" s="98">
        <f t="shared" si="25"/>
        <v>0</v>
      </c>
      <c r="H60" s="99">
        <v>0</v>
      </c>
      <c r="I60" s="101">
        <f t="shared" si="26"/>
        <v>0</v>
      </c>
      <c r="J60" s="99">
        <v>0</v>
      </c>
      <c r="K60" s="101">
        <f t="shared" si="27"/>
        <v>0</v>
      </c>
      <c r="L60" s="102">
        <f t="shared" si="28"/>
        <v>0</v>
      </c>
      <c r="M60" s="103">
        <f t="shared" si="29"/>
        <v>0</v>
      </c>
      <c r="O60" s="104">
        <f t="shared" si="30"/>
        <v>0</v>
      </c>
      <c r="P60" s="105">
        <f t="shared" si="31"/>
        <v>0</v>
      </c>
    </row>
    <row r="61" spans="1:16" x14ac:dyDescent="0.25">
      <c r="A61" s="144" t="s">
        <v>376</v>
      </c>
      <c r="B61" s="145"/>
      <c r="C61" s="146" t="s">
        <v>379</v>
      </c>
      <c r="D61" s="138">
        <v>0</v>
      </c>
      <c r="E61" s="140" t="s">
        <v>382</v>
      </c>
      <c r="F61" s="97">
        <v>0</v>
      </c>
      <c r="G61" s="98">
        <f t="shared" si="25"/>
        <v>0</v>
      </c>
      <c r="H61" s="99">
        <v>0</v>
      </c>
      <c r="I61" s="101">
        <f t="shared" si="26"/>
        <v>0</v>
      </c>
      <c r="J61" s="99">
        <v>0</v>
      </c>
      <c r="K61" s="101">
        <f t="shared" si="27"/>
        <v>0</v>
      </c>
      <c r="L61" s="102">
        <f t="shared" si="28"/>
        <v>0</v>
      </c>
      <c r="M61" s="103">
        <f t="shared" si="29"/>
        <v>0</v>
      </c>
      <c r="O61" s="104">
        <f t="shared" si="30"/>
        <v>0</v>
      </c>
      <c r="P61" s="105">
        <f t="shared" si="31"/>
        <v>0</v>
      </c>
    </row>
    <row r="62" spans="1:16" x14ac:dyDescent="0.25">
      <c r="A62" s="144" t="s">
        <v>377</v>
      </c>
      <c r="B62" s="145"/>
      <c r="C62" s="146" t="s">
        <v>379</v>
      </c>
      <c r="D62" s="138">
        <v>0</v>
      </c>
      <c r="E62" s="140" t="s">
        <v>382</v>
      </c>
      <c r="F62" s="97">
        <v>0</v>
      </c>
      <c r="G62" s="98">
        <f t="shared" si="25"/>
        <v>0</v>
      </c>
      <c r="H62" s="99">
        <v>0</v>
      </c>
      <c r="I62" s="101">
        <f t="shared" si="26"/>
        <v>0</v>
      </c>
      <c r="J62" s="99">
        <v>0</v>
      </c>
      <c r="K62" s="101">
        <f t="shared" si="27"/>
        <v>0</v>
      </c>
      <c r="L62" s="102">
        <f t="shared" si="28"/>
        <v>0</v>
      </c>
      <c r="M62" s="103">
        <f t="shared" si="29"/>
        <v>0</v>
      </c>
      <c r="O62" s="104">
        <f t="shared" si="30"/>
        <v>0</v>
      </c>
      <c r="P62" s="105">
        <f t="shared" si="31"/>
        <v>0</v>
      </c>
    </row>
    <row r="63" spans="1:16" x14ac:dyDescent="0.25">
      <c r="A63" s="147" t="s">
        <v>378</v>
      </c>
      <c r="B63" s="145"/>
      <c r="C63" s="146" t="s">
        <v>379</v>
      </c>
      <c r="D63" s="138">
        <v>0</v>
      </c>
      <c r="E63" s="140" t="s">
        <v>382</v>
      </c>
      <c r="F63" s="97">
        <v>0</v>
      </c>
      <c r="G63" s="98">
        <f t="shared" si="25"/>
        <v>0</v>
      </c>
      <c r="H63" s="99">
        <v>0</v>
      </c>
      <c r="I63" s="101">
        <f t="shared" si="26"/>
        <v>0</v>
      </c>
      <c r="J63" s="99">
        <v>0</v>
      </c>
      <c r="K63" s="101">
        <f t="shared" si="27"/>
        <v>0</v>
      </c>
      <c r="L63" s="102">
        <f t="shared" si="28"/>
        <v>0</v>
      </c>
      <c r="M63" s="103">
        <f t="shared" si="29"/>
        <v>0</v>
      </c>
      <c r="O63" s="104">
        <f t="shared" si="30"/>
        <v>0</v>
      </c>
      <c r="P63" s="105">
        <f t="shared" si="31"/>
        <v>0</v>
      </c>
    </row>
    <row r="64" spans="1:16" x14ac:dyDescent="0.25">
      <c r="A64" s="147" t="s">
        <v>378</v>
      </c>
      <c r="B64" s="145"/>
      <c r="C64" s="146" t="s">
        <v>379</v>
      </c>
      <c r="D64" s="138">
        <v>0</v>
      </c>
      <c r="E64" s="140" t="s">
        <v>382</v>
      </c>
      <c r="F64" s="97">
        <v>0</v>
      </c>
      <c r="G64" s="98">
        <f t="shared" si="25"/>
        <v>0</v>
      </c>
      <c r="H64" s="99">
        <v>0</v>
      </c>
      <c r="I64" s="101">
        <f t="shared" si="26"/>
        <v>0</v>
      </c>
      <c r="J64" s="99">
        <v>0</v>
      </c>
      <c r="K64" s="101">
        <f t="shared" si="27"/>
        <v>0</v>
      </c>
      <c r="L64" s="102">
        <f t="shared" si="28"/>
        <v>0</v>
      </c>
      <c r="M64" s="103">
        <f t="shared" si="29"/>
        <v>0</v>
      </c>
      <c r="O64" s="104">
        <f t="shared" si="30"/>
        <v>0</v>
      </c>
      <c r="P64" s="105">
        <f t="shared" si="31"/>
        <v>0</v>
      </c>
    </row>
    <row r="65" spans="1:16" x14ac:dyDescent="0.25">
      <c r="A65" s="147" t="s">
        <v>378</v>
      </c>
      <c r="B65" s="145"/>
      <c r="C65" s="146" t="s">
        <v>379</v>
      </c>
      <c r="D65" s="138">
        <v>0</v>
      </c>
      <c r="E65" s="140" t="s">
        <v>382</v>
      </c>
      <c r="F65" s="97">
        <v>0</v>
      </c>
      <c r="G65" s="98">
        <f t="shared" si="25"/>
        <v>0</v>
      </c>
      <c r="H65" s="99">
        <v>0</v>
      </c>
      <c r="I65" s="101">
        <f t="shared" si="26"/>
        <v>0</v>
      </c>
      <c r="J65" s="99">
        <v>0</v>
      </c>
      <c r="K65" s="101">
        <f t="shared" si="27"/>
        <v>0</v>
      </c>
      <c r="L65" s="102">
        <f t="shared" si="28"/>
        <v>0</v>
      </c>
      <c r="M65" s="103">
        <f t="shared" si="29"/>
        <v>0</v>
      </c>
      <c r="O65" s="104">
        <f t="shared" si="30"/>
        <v>0</v>
      </c>
      <c r="P65" s="105">
        <f t="shared" si="31"/>
        <v>0</v>
      </c>
    </row>
    <row r="66" spans="1:16" x14ac:dyDescent="0.25">
      <c r="A66" s="147" t="s">
        <v>378</v>
      </c>
      <c r="B66" s="145"/>
      <c r="C66" s="146" t="s">
        <v>379</v>
      </c>
      <c r="D66" s="138">
        <v>0</v>
      </c>
      <c r="E66" s="140" t="s">
        <v>382</v>
      </c>
      <c r="F66" s="97">
        <v>0</v>
      </c>
      <c r="G66" s="98">
        <f t="shared" si="25"/>
        <v>0</v>
      </c>
      <c r="H66" s="99">
        <v>0</v>
      </c>
      <c r="I66" s="101">
        <f t="shared" si="26"/>
        <v>0</v>
      </c>
      <c r="J66" s="99">
        <v>0</v>
      </c>
      <c r="K66" s="101">
        <f t="shared" si="27"/>
        <v>0</v>
      </c>
      <c r="L66" s="102">
        <f t="shared" si="28"/>
        <v>0</v>
      </c>
      <c r="M66" s="103">
        <f t="shared" si="29"/>
        <v>0</v>
      </c>
      <c r="O66" s="104">
        <f t="shared" si="30"/>
        <v>0</v>
      </c>
      <c r="P66" s="105">
        <f t="shared" si="31"/>
        <v>0</v>
      </c>
    </row>
    <row r="67" spans="1:16" x14ac:dyDescent="0.25">
      <c r="A67" s="147" t="s">
        <v>378</v>
      </c>
      <c r="B67" s="145"/>
      <c r="C67" s="146" t="s">
        <v>379</v>
      </c>
      <c r="D67" s="138">
        <v>0</v>
      </c>
      <c r="E67" s="140" t="s">
        <v>382</v>
      </c>
      <c r="F67" s="97">
        <v>0</v>
      </c>
      <c r="G67" s="98">
        <f t="shared" si="25"/>
        <v>0</v>
      </c>
      <c r="H67" s="99">
        <v>0</v>
      </c>
      <c r="I67" s="101">
        <f t="shared" si="26"/>
        <v>0</v>
      </c>
      <c r="J67" s="99">
        <v>0</v>
      </c>
      <c r="K67" s="101">
        <f t="shared" si="27"/>
        <v>0</v>
      </c>
      <c r="L67" s="102">
        <f t="shared" si="28"/>
        <v>0</v>
      </c>
      <c r="M67" s="103">
        <f t="shared" si="29"/>
        <v>0</v>
      </c>
      <c r="O67" s="104">
        <f t="shared" si="30"/>
        <v>0</v>
      </c>
      <c r="P67" s="105">
        <f t="shared" si="31"/>
        <v>0</v>
      </c>
    </row>
    <row r="68" spans="1:16" x14ac:dyDescent="0.25">
      <c r="A68" s="80" t="s">
        <v>464</v>
      </c>
      <c r="B68" s="145"/>
      <c r="C68" s="80"/>
      <c r="D68" s="148"/>
      <c r="E68" s="149"/>
      <c r="F68" s="150"/>
      <c r="G68" s="109">
        <f>SUM(G57:G67)</f>
        <v>0</v>
      </c>
      <c r="H68" s="143"/>
      <c r="I68" s="109">
        <f>SUM(I57:I67)</f>
        <v>0</v>
      </c>
      <c r="J68" s="143"/>
      <c r="K68" s="109">
        <f>SUM(K57:K67)</f>
        <v>0</v>
      </c>
      <c r="L68" s="110">
        <f>SUM(L57:L67)</f>
        <v>0</v>
      </c>
      <c r="M68" s="111">
        <f t="shared" ref="M68" si="32">SUM(M57:M67)</f>
        <v>0</v>
      </c>
      <c r="O68" s="112">
        <f t="shared" ref="O68" si="33">SUM(O57:O67)</f>
        <v>0</v>
      </c>
      <c r="P68" s="113">
        <f>M68-O68</f>
        <v>0</v>
      </c>
    </row>
    <row r="69" spans="1:16" ht="30" customHeight="1" x14ac:dyDescent="0.25">
      <c r="A69" s="144"/>
      <c r="B69" s="145"/>
      <c r="C69" s="80"/>
      <c r="D69" s="148"/>
      <c r="E69" s="149"/>
      <c r="F69" s="150"/>
      <c r="G69" s="151"/>
      <c r="H69" s="143"/>
      <c r="I69" s="152"/>
      <c r="J69" s="143"/>
      <c r="K69" s="152"/>
      <c r="L69" s="88"/>
      <c r="M69" s="89"/>
      <c r="O69" s="90"/>
      <c r="P69" s="91"/>
    </row>
    <row r="70" spans="1:16" x14ac:dyDescent="0.25">
      <c r="A70" s="144"/>
      <c r="B70" s="145"/>
      <c r="C70" s="80"/>
      <c r="D70" s="148"/>
      <c r="E70" s="149"/>
      <c r="F70" s="150"/>
      <c r="G70" s="151"/>
      <c r="H70" s="143"/>
      <c r="I70" s="152"/>
      <c r="J70" s="143"/>
      <c r="K70" s="152"/>
      <c r="L70" s="88"/>
      <c r="M70" s="89"/>
      <c r="O70" s="90"/>
      <c r="P70" s="91"/>
    </row>
    <row r="71" spans="1:16" ht="15.75" thickBot="1" x14ac:dyDescent="0.3">
      <c r="A71" s="114" t="s">
        <v>458</v>
      </c>
      <c r="B71" s="115"/>
      <c r="C71" s="116"/>
      <c r="D71" s="117"/>
      <c r="E71" s="118"/>
      <c r="F71" s="119"/>
      <c r="G71" s="120">
        <f>SUM(G68)</f>
        <v>0</v>
      </c>
      <c r="H71" s="130"/>
      <c r="I71" s="120">
        <f>SUM(I68)</f>
        <v>0</v>
      </c>
      <c r="J71" s="130"/>
      <c r="K71" s="120">
        <f>SUM(K68)</f>
        <v>0</v>
      </c>
      <c r="L71" s="153">
        <f>SUM(L68)</f>
        <v>0</v>
      </c>
      <c r="M71" s="154">
        <f>SUM(M68)</f>
        <v>0</v>
      </c>
      <c r="O71" s="155">
        <f>SUM(O68)</f>
        <v>0</v>
      </c>
      <c r="P71" s="156">
        <f>O71-M71</f>
        <v>0</v>
      </c>
    </row>
    <row r="72" spans="1:16" x14ac:dyDescent="0.25">
      <c r="A72" s="56"/>
      <c r="B72" s="107"/>
      <c r="C72" s="82"/>
      <c r="D72" s="108"/>
      <c r="E72" s="133"/>
      <c r="F72" s="84"/>
      <c r="G72" s="85"/>
      <c r="H72" s="86"/>
      <c r="I72" s="87"/>
      <c r="J72" s="86"/>
      <c r="K72" s="87"/>
      <c r="L72" s="157"/>
      <c r="M72" s="89"/>
      <c r="O72" s="158"/>
      <c r="P72" s="91"/>
    </row>
    <row r="73" spans="1:16" x14ac:dyDescent="0.25">
      <c r="A73" s="56" t="s">
        <v>391</v>
      </c>
      <c r="B73" s="107"/>
      <c r="C73" s="82"/>
      <c r="D73" s="108"/>
      <c r="E73" s="133"/>
      <c r="F73" s="84"/>
      <c r="G73" s="85"/>
      <c r="H73" s="86"/>
      <c r="I73" s="87"/>
      <c r="J73" s="86"/>
      <c r="K73" s="87"/>
      <c r="L73" s="157"/>
      <c r="M73" s="89"/>
      <c r="O73" s="158"/>
      <c r="P73" s="91"/>
    </row>
    <row r="74" spans="1:16" x14ac:dyDescent="0.25">
      <c r="A74" s="106" t="s">
        <v>392</v>
      </c>
      <c r="B74" s="107"/>
      <c r="C74" s="146" t="s">
        <v>379</v>
      </c>
      <c r="D74" s="138">
        <v>0</v>
      </c>
      <c r="E74" s="140" t="s">
        <v>382</v>
      </c>
      <c r="F74" s="97">
        <v>0</v>
      </c>
      <c r="G74" s="98">
        <f t="shared" ref="G74:G77" si="34">F74*D74</f>
        <v>0</v>
      </c>
      <c r="H74" s="99">
        <v>0</v>
      </c>
      <c r="I74" s="101">
        <f>D74*H74*usnonlaborinflation_yr2</f>
        <v>0</v>
      </c>
      <c r="J74" s="99">
        <v>0</v>
      </c>
      <c r="K74" s="101">
        <f>J74*D74*usnonlaborinflation_yr3</f>
        <v>0</v>
      </c>
      <c r="L74" s="102">
        <f t="shared" ref="L74:L77" si="35">SUM(F74,H74,J74)</f>
        <v>0</v>
      </c>
      <c r="M74" s="103">
        <f t="shared" ref="M74:M77" si="36">SUM(G74,I74,K74)</f>
        <v>0</v>
      </c>
      <c r="O74" s="104">
        <f t="shared" ref="O74:O77" si="37">SUMIF($F$7:$K$7,$G$7,F74:K74)</f>
        <v>0</v>
      </c>
      <c r="P74" s="105">
        <f t="shared" ref="P74:P77" si="38">O74-M74</f>
        <v>0</v>
      </c>
    </row>
    <row r="75" spans="1:16" x14ac:dyDescent="0.25">
      <c r="A75" s="106" t="s">
        <v>392</v>
      </c>
      <c r="B75" s="107"/>
      <c r="C75" s="146" t="s">
        <v>379</v>
      </c>
      <c r="D75" s="138">
        <v>0</v>
      </c>
      <c r="E75" s="140" t="s">
        <v>382</v>
      </c>
      <c r="F75" s="97">
        <v>0</v>
      </c>
      <c r="G75" s="98">
        <f t="shared" si="34"/>
        <v>0</v>
      </c>
      <c r="H75" s="99">
        <v>0</v>
      </c>
      <c r="I75" s="101">
        <f>D75*H75*usnonlaborinflation_yr2</f>
        <v>0</v>
      </c>
      <c r="J75" s="99">
        <v>0</v>
      </c>
      <c r="K75" s="101">
        <f>J75*D75*usnonlaborinflation_yr3</f>
        <v>0</v>
      </c>
      <c r="L75" s="102">
        <f t="shared" si="35"/>
        <v>0</v>
      </c>
      <c r="M75" s="103">
        <f t="shared" si="36"/>
        <v>0</v>
      </c>
      <c r="O75" s="104">
        <f t="shared" si="37"/>
        <v>0</v>
      </c>
      <c r="P75" s="105">
        <f t="shared" si="38"/>
        <v>0</v>
      </c>
    </row>
    <row r="76" spans="1:16" x14ac:dyDescent="0.25">
      <c r="A76" s="106" t="s">
        <v>392</v>
      </c>
      <c r="B76" s="107"/>
      <c r="C76" s="146" t="s">
        <v>379</v>
      </c>
      <c r="D76" s="138">
        <v>0</v>
      </c>
      <c r="E76" s="140" t="s">
        <v>382</v>
      </c>
      <c r="F76" s="97">
        <v>0</v>
      </c>
      <c r="G76" s="98">
        <f t="shared" si="34"/>
        <v>0</v>
      </c>
      <c r="H76" s="99">
        <v>0</v>
      </c>
      <c r="I76" s="101">
        <f>D76*H76*usnonlaborinflation_yr2</f>
        <v>0</v>
      </c>
      <c r="J76" s="99">
        <v>0</v>
      </c>
      <c r="K76" s="101">
        <f>J76*D76*usnonlaborinflation_yr3</f>
        <v>0</v>
      </c>
      <c r="L76" s="102">
        <f t="shared" si="35"/>
        <v>0</v>
      </c>
      <c r="M76" s="103">
        <f t="shared" si="36"/>
        <v>0</v>
      </c>
      <c r="O76" s="104">
        <f t="shared" si="37"/>
        <v>0</v>
      </c>
      <c r="P76" s="105">
        <f t="shared" si="38"/>
        <v>0</v>
      </c>
    </row>
    <row r="77" spans="1:16" x14ac:dyDescent="0.25">
      <c r="A77" s="106" t="s">
        <v>392</v>
      </c>
      <c r="B77" s="107"/>
      <c r="C77" s="146" t="s">
        <v>379</v>
      </c>
      <c r="D77" s="138">
        <v>0</v>
      </c>
      <c r="E77" s="140" t="s">
        <v>382</v>
      </c>
      <c r="F77" s="97">
        <v>0</v>
      </c>
      <c r="G77" s="98">
        <f t="shared" si="34"/>
        <v>0</v>
      </c>
      <c r="H77" s="99">
        <v>0</v>
      </c>
      <c r="I77" s="101">
        <f>D77*H77*usnonlaborinflation_yr2</f>
        <v>0</v>
      </c>
      <c r="J77" s="99">
        <v>0</v>
      </c>
      <c r="K77" s="101">
        <f>J77*D77*usnonlaborinflation_yr3</f>
        <v>0</v>
      </c>
      <c r="L77" s="102">
        <f t="shared" si="35"/>
        <v>0</v>
      </c>
      <c r="M77" s="103">
        <f t="shared" si="36"/>
        <v>0</v>
      </c>
      <c r="O77" s="104">
        <f t="shared" si="37"/>
        <v>0</v>
      </c>
      <c r="P77" s="105">
        <f t="shared" si="38"/>
        <v>0</v>
      </c>
    </row>
    <row r="78" spans="1:16" x14ac:dyDescent="0.25">
      <c r="A78" s="80" t="s">
        <v>393</v>
      </c>
      <c r="B78" s="145"/>
      <c r="C78" s="58"/>
      <c r="D78" s="148"/>
      <c r="E78" s="149"/>
      <c r="F78" s="150"/>
      <c r="G78" s="109">
        <f>SUM(G74:G77)</f>
        <v>0</v>
      </c>
      <c r="H78" s="143"/>
      <c r="I78" s="109">
        <f>SUM(I74:I77)</f>
        <v>0</v>
      </c>
      <c r="J78" s="143"/>
      <c r="K78" s="109">
        <f>SUM(K74:K77)</f>
        <v>0</v>
      </c>
      <c r="L78" s="159">
        <f t="shared" ref="L78:M78" si="39">SUM(L74:L77)</f>
        <v>0</v>
      </c>
      <c r="M78" s="111">
        <f t="shared" si="39"/>
        <v>0</v>
      </c>
      <c r="O78" s="112">
        <f t="shared" ref="O78" si="40">SUM(O74:O77)</f>
        <v>0</v>
      </c>
      <c r="P78" s="113">
        <f>M78-O78</f>
        <v>0</v>
      </c>
    </row>
    <row r="79" spans="1:16" x14ac:dyDescent="0.25">
      <c r="A79" s="80"/>
      <c r="B79" s="145"/>
      <c r="C79" s="58"/>
      <c r="D79" s="148"/>
      <c r="E79" s="149"/>
      <c r="F79" s="150"/>
      <c r="G79" s="151"/>
      <c r="H79" s="143"/>
      <c r="I79" s="152"/>
      <c r="J79" s="143"/>
      <c r="K79" s="152"/>
      <c r="L79" s="157"/>
      <c r="M79" s="89"/>
      <c r="O79" s="157"/>
      <c r="P79" s="91"/>
    </row>
    <row r="80" spans="1:16" ht="15.75" thickBot="1" x14ac:dyDescent="0.3">
      <c r="A80" s="114" t="s">
        <v>394</v>
      </c>
      <c r="B80" s="115"/>
      <c r="C80" s="116"/>
      <c r="D80" s="117"/>
      <c r="E80" s="118"/>
      <c r="F80" s="119"/>
      <c r="G80" s="120">
        <f>G78</f>
        <v>0</v>
      </c>
      <c r="H80" s="130"/>
      <c r="I80" s="120">
        <f>I78</f>
        <v>0</v>
      </c>
      <c r="J80" s="130"/>
      <c r="K80" s="120">
        <f>K78</f>
        <v>0</v>
      </c>
      <c r="L80" s="160">
        <f t="shared" ref="L80:M80" si="41">L78</f>
        <v>0</v>
      </c>
      <c r="M80" s="141">
        <f t="shared" si="41"/>
        <v>0</v>
      </c>
      <c r="O80" s="124">
        <f t="shared" ref="O80" si="42">O78</f>
        <v>0</v>
      </c>
      <c r="P80" s="125">
        <f>M80-O80</f>
        <v>0</v>
      </c>
    </row>
    <row r="81" spans="1:16" s="43" customFormat="1" x14ac:dyDescent="0.25">
      <c r="A81" s="59"/>
      <c r="B81" s="161"/>
      <c r="C81" s="146"/>
      <c r="D81" s="83"/>
      <c r="E81" s="162"/>
      <c r="F81" s="163"/>
      <c r="G81" s="85"/>
      <c r="H81" s="86"/>
      <c r="I81" s="87"/>
      <c r="J81" s="86"/>
      <c r="K81" s="87"/>
      <c r="L81" s="88"/>
      <c r="M81" s="89"/>
      <c r="O81" s="88"/>
      <c r="P81" s="91"/>
    </row>
    <row r="82" spans="1:16" s="43" customFormat="1" x14ac:dyDescent="0.25">
      <c r="A82" s="67" t="s">
        <v>395</v>
      </c>
      <c r="B82" s="126"/>
      <c r="C82" s="69"/>
      <c r="D82" s="70"/>
      <c r="E82" s="71"/>
      <c r="F82" s="72"/>
      <c r="G82" s="73"/>
      <c r="H82" s="74"/>
      <c r="I82" s="75"/>
      <c r="J82" s="74"/>
      <c r="K82" s="75"/>
      <c r="L82" s="76"/>
      <c r="M82" s="77"/>
      <c r="O82" s="76"/>
      <c r="P82" s="78"/>
    </row>
    <row r="83" spans="1:16" x14ac:dyDescent="0.25">
      <c r="A83" s="56"/>
      <c r="B83" s="57"/>
      <c r="C83" s="56"/>
      <c r="D83" s="56"/>
      <c r="E83" s="46"/>
      <c r="F83" s="61"/>
      <c r="G83" s="164"/>
      <c r="H83" s="165"/>
      <c r="I83" s="166"/>
      <c r="J83" s="165"/>
      <c r="K83" s="166"/>
      <c r="L83" s="88"/>
      <c r="M83" s="89"/>
      <c r="O83" s="90"/>
      <c r="P83" s="91"/>
    </row>
    <row r="84" spans="1:16" x14ac:dyDescent="0.25">
      <c r="A84" s="167" t="s">
        <v>456</v>
      </c>
      <c r="B84" s="168"/>
      <c r="C84" s="80"/>
      <c r="D84" s="148"/>
      <c r="E84" s="169"/>
      <c r="F84" s="150"/>
      <c r="G84" s="151"/>
      <c r="H84" s="143"/>
      <c r="I84" s="152"/>
      <c r="J84" s="143"/>
      <c r="K84" s="152"/>
      <c r="L84" s="88"/>
      <c r="M84" s="89"/>
      <c r="N84" s="8"/>
      <c r="O84" s="90"/>
      <c r="P84" s="91"/>
    </row>
    <row r="85" spans="1:16" x14ac:dyDescent="0.25">
      <c r="A85" s="170" t="s">
        <v>40</v>
      </c>
      <c r="B85" s="171"/>
      <c r="C85" s="146" t="s">
        <v>379</v>
      </c>
      <c r="D85" s="138">
        <v>0</v>
      </c>
      <c r="E85" s="140" t="s">
        <v>382</v>
      </c>
      <c r="F85" s="97">
        <v>0</v>
      </c>
      <c r="G85" s="98">
        <f t="shared" ref="G85" si="43">F85*D85</f>
        <v>0</v>
      </c>
      <c r="H85" s="99">
        <v>0</v>
      </c>
      <c r="I85" s="101">
        <f t="shared" ref="I85" si="44">D85*H85*usnonlaborinflation_yr2</f>
        <v>0</v>
      </c>
      <c r="J85" s="99">
        <v>0</v>
      </c>
      <c r="K85" s="101">
        <f t="shared" ref="K85" si="45">J85*D85*usnonlaborinflation_yr3</f>
        <v>0</v>
      </c>
      <c r="L85" s="102">
        <f t="shared" ref="L85:L91" si="46">SUM(F85,H85,J85)</f>
        <v>0</v>
      </c>
      <c r="M85" s="103">
        <f t="shared" ref="M85:M91" si="47">SUM(G85,I85,K85)</f>
        <v>0</v>
      </c>
      <c r="O85" s="104">
        <f t="shared" ref="O85:O91" si="48">SUMIF($F$7:$K$7,$G$7,F85:K85)</f>
        <v>0</v>
      </c>
      <c r="P85" s="105">
        <f t="shared" ref="P85:P91" si="49">O85-M85</f>
        <v>0</v>
      </c>
    </row>
    <row r="86" spans="1:16" x14ac:dyDescent="0.25">
      <c r="A86" s="170" t="s">
        <v>40</v>
      </c>
      <c r="B86" s="171"/>
      <c r="C86" s="146" t="s">
        <v>379</v>
      </c>
      <c r="D86" s="138">
        <v>0</v>
      </c>
      <c r="E86" s="140" t="s">
        <v>382</v>
      </c>
      <c r="F86" s="97">
        <v>0</v>
      </c>
      <c r="G86" s="98">
        <f t="shared" ref="G86:G90" si="50">F86*D86</f>
        <v>0</v>
      </c>
      <c r="H86" s="99">
        <v>0</v>
      </c>
      <c r="I86" s="101">
        <f t="shared" ref="I86:I90" si="51">D86*H86*usnonlaborinflation_yr2</f>
        <v>0</v>
      </c>
      <c r="J86" s="99">
        <v>0</v>
      </c>
      <c r="K86" s="101">
        <f t="shared" ref="K86:K90" si="52">J86*D86*usnonlaborinflation_yr3</f>
        <v>0</v>
      </c>
      <c r="L86" s="102">
        <f t="shared" si="46"/>
        <v>0</v>
      </c>
      <c r="M86" s="103">
        <f t="shared" si="47"/>
        <v>0</v>
      </c>
      <c r="O86" s="104">
        <f t="shared" si="48"/>
        <v>0</v>
      </c>
      <c r="P86" s="105">
        <f t="shared" si="49"/>
        <v>0</v>
      </c>
    </row>
    <row r="87" spans="1:16" x14ac:dyDescent="0.25">
      <c r="A87" s="170" t="s">
        <v>40</v>
      </c>
      <c r="B87" s="171"/>
      <c r="C87" s="146" t="s">
        <v>379</v>
      </c>
      <c r="D87" s="138">
        <v>0</v>
      </c>
      <c r="E87" s="140" t="s">
        <v>382</v>
      </c>
      <c r="F87" s="97">
        <v>0</v>
      </c>
      <c r="G87" s="98">
        <f t="shared" si="50"/>
        <v>0</v>
      </c>
      <c r="H87" s="99">
        <v>0</v>
      </c>
      <c r="I87" s="101">
        <f t="shared" si="51"/>
        <v>0</v>
      </c>
      <c r="J87" s="99">
        <v>0</v>
      </c>
      <c r="K87" s="101">
        <f t="shared" si="52"/>
        <v>0</v>
      </c>
      <c r="L87" s="102">
        <f t="shared" si="46"/>
        <v>0</v>
      </c>
      <c r="M87" s="103">
        <f t="shared" si="47"/>
        <v>0</v>
      </c>
      <c r="O87" s="104">
        <f t="shared" si="48"/>
        <v>0</v>
      </c>
      <c r="P87" s="105">
        <f t="shared" si="49"/>
        <v>0</v>
      </c>
    </row>
    <row r="88" spans="1:16" x14ac:dyDescent="0.25">
      <c r="A88" s="170" t="s">
        <v>40</v>
      </c>
      <c r="B88" s="171"/>
      <c r="C88" s="146" t="s">
        <v>379</v>
      </c>
      <c r="D88" s="138">
        <v>0</v>
      </c>
      <c r="E88" s="140" t="s">
        <v>382</v>
      </c>
      <c r="F88" s="97">
        <v>0</v>
      </c>
      <c r="G88" s="98">
        <f t="shared" si="50"/>
        <v>0</v>
      </c>
      <c r="H88" s="99">
        <v>0</v>
      </c>
      <c r="I88" s="101">
        <f t="shared" si="51"/>
        <v>0</v>
      </c>
      <c r="J88" s="99">
        <v>0</v>
      </c>
      <c r="K88" s="101">
        <f t="shared" si="52"/>
        <v>0</v>
      </c>
      <c r="L88" s="102">
        <f t="shared" si="46"/>
        <v>0</v>
      </c>
      <c r="M88" s="103">
        <f t="shared" si="47"/>
        <v>0</v>
      </c>
      <c r="O88" s="104">
        <f t="shared" si="48"/>
        <v>0</v>
      </c>
      <c r="P88" s="105">
        <f t="shared" si="49"/>
        <v>0</v>
      </c>
    </row>
    <row r="89" spans="1:16" x14ac:dyDescent="0.25">
      <c r="A89" s="170" t="s">
        <v>15</v>
      </c>
      <c r="B89" s="171"/>
      <c r="C89" s="146" t="s">
        <v>379</v>
      </c>
      <c r="D89" s="138">
        <v>0</v>
      </c>
      <c r="E89" s="140" t="s">
        <v>382</v>
      </c>
      <c r="F89" s="97">
        <v>0</v>
      </c>
      <c r="G89" s="98">
        <f t="shared" si="50"/>
        <v>0</v>
      </c>
      <c r="H89" s="99">
        <v>0</v>
      </c>
      <c r="I89" s="101">
        <f t="shared" si="51"/>
        <v>0</v>
      </c>
      <c r="J89" s="99">
        <v>0</v>
      </c>
      <c r="K89" s="101">
        <f t="shared" si="52"/>
        <v>0</v>
      </c>
      <c r="L89" s="102">
        <f t="shared" si="46"/>
        <v>0</v>
      </c>
      <c r="M89" s="103">
        <f t="shared" si="47"/>
        <v>0</v>
      </c>
      <c r="O89" s="104">
        <f t="shared" si="48"/>
        <v>0</v>
      </c>
      <c r="P89" s="105">
        <f t="shared" si="49"/>
        <v>0</v>
      </c>
    </row>
    <row r="90" spans="1:16" x14ac:dyDescent="0.25">
      <c r="A90" s="170" t="s">
        <v>362</v>
      </c>
      <c r="B90" s="171"/>
      <c r="C90" s="146" t="s">
        <v>379</v>
      </c>
      <c r="D90" s="138">
        <v>0</v>
      </c>
      <c r="E90" s="140" t="s">
        <v>382</v>
      </c>
      <c r="F90" s="97">
        <v>0</v>
      </c>
      <c r="G90" s="98">
        <f t="shared" si="50"/>
        <v>0</v>
      </c>
      <c r="H90" s="99">
        <v>0</v>
      </c>
      <c r="I90" s="101">
        <f t="shared" si="51"/>
        <v>0</v>
      </c>
      <c r="J90" s="99">
        <v>0</v>
      </c>
      <c r="K90" s="101">
        <f t="shared" si="52"/>
        <v>0</v>
      </c>
      <c r="L90" s="102">
        <f t="shared" si="46"/>
        <v>0</v>
      </c>
      <c r="M90" s="103">
        <f t="shared" si="47"/>
        <v>0</v>
      </c>
      <c r="O90" s="104">
        <f t="shared" si="48"/>
        <v>0</v>
      </c>
      <c r="P90" s="105">
        <f t="shared" si="49"/>
        <v>0</v>
      </c>
    </row>
    <row r="91" spans="1:16" x14ac:dyDescent="0.25">
      <c r="A91" s="170" t="s">
        <v>363</v>
      </c>
      <c r="B91" s="171"/>
      <c r="C91" s="146" t="s">
        <v>379</v>
      </c>
      <c r="D91" s="138">
        <v>0</v>
      </c>
      <c r="E91" s="140" t="s">
        <v>382</v>
      </c>
      <c r="F91" s="97">
        <v>0</v>
      </c>
      <c r="G91" s="98">
        <f t="shared" ref="G91" si="53">F91*D91</f>
        <v>0</v>
      </c>
      <c r="H91" s="99">
        <v>0</v>
      </c>
      <c r="I91" s="101">
        <f t="shared" ref="I91" si="54">D91*H91*usnonlaborinflation_yr2</f>
        <v>0</v>
      </c>
      <c r="J91" s="99">
        <v>0</v>
      </c>
      <c r="K91" s="101">
        <f t="shared" ref="K91" si="55">J91*D91*usnonlaborinflation_yr3</f>
        <v>0</v>
      </c>
      <c r="L91" s="102">
        <f t="shared" si="46"/>
        <v>0</v>
      </c>
      <c r="M91" s="103">
        <f t="shared" si="47"/>
        <v>0</v>
      </c>
      <c r="O91" s="104">
        <f t="shared" si="48"/>
        <v>0</v>
      </c>
      <c r="P91" s="105">
        <f t="shared" si="49"/>
        <v>0</v>
      </c>
    </row>
    <row r="92" spans="1:16" x14ac:dyDescent="0.25">
      <c r="A92" s="92" t="s">
        <v>457</v>
      </c>
      <c r="B92" s="107"/>
      <c r="C92" s="82"/>
      <c r="D92" s="108"/>
      <c r="F92" s="84"/>
      <c r="G92" s="109">
        <f>SUM(G85:G91)</f>
        <v>0</v>
      </c>
      <c r="H92" s="86"/>
      <c r="I92" s="109">
        <f>SUM(I85:I91)</f>
        <v>0</v>
      </c>
      <c r="J92" s="86"/>
      <c r="K92" s="109">
        <f>SUM(K85:K91)</f>
        <v>0</v>
      </c>
      <c r="L92" s="110">
        <f t="shared" ref="L92:M92" si="56">SUM(L85:L91)</f>
        <v>0</v>
      </c>
      <c r="M92" s="111">
        <f t="shared" si="56"/>
        <v>0</v>
      </c>
      <c r="O92" s="112">
        <f t="shared" ref="O92" si="57">SUM(O85:O91)</f>
        <v>0</v>
      </c>
      <c r="P92" s="113">
        <f>O92-M92</f>
        <v>0</v>
      </c>
    </row>
    <row r="93" spans="1:16" x14ac:dyDescent="0.25">
      <c r="A93" s="56"/>
      <c r="B93" s="107"/>
      <c r="C93" s="82"/>
      <c r="D93" s="108"/>
      <c r="F93" s="84"/>
      <c r="G93" s="85"/>
      <c r="H93" s="86"/>
      <c r="I93" s="87"/>
      <c r="J93" s="86"/>
      <c r="K93" s="87"/>
      <c r="L93" s="88"/>
      <c r="M93" s="89"/>
      <c r="O93" s="90"/>
      <c r="P93" s="91"/>
    </row>
    <row r="94" spans="1:16" x14ac:dyDescent="0.25">
      <c r="A94" s="56"/>
      <c r="B94" s="107"/>
      <c r="C94" s="82"/>
      <c r="D94" s="108"/>
      <c r="F94" s="84"/>
      <c r="G94" s="109"/>
      <c r="H94" s="86"/>
      <c r="I94" s="109"/>
      <c r="J94" s="86"/>
      <c r="K94" s="109"/>
      <c r="L94" s="159"/>
      <c r="M94" s="111"/>
      <c r="O94" s="112"/>
      <c r="P94" s="113"/>
    </row>
    <row r="95" spans="1:16" ht="15.75" thickBot="1" x14ac:dyDescent="0.3">
      <c r="A95" s="114" t="s">
        <v>364</v>
      </c>
      <c r="B95" s="115"/>
      <c r="C95" s="116"/>
      <c r="D95" s="117"/>
      <c r="E95" s="118"/>
      <c r="F95" s="119"/>
      <c r="G95" s="120">
        <f>+G92</f>
        <v>0</v>
      </c>
      <c r="H95" s="130"/>
      <c r="I95" s="120">
        <f>+I92</f>
        <v>0</v>
      </c>
      <c r="J95" s="130"/>
      <c r="K95" s="120">
        <f>+K92</f>
        <v>0</v>
      </c>
      <c r="L95" s="122">
        <f>+L92</f>
        <v>0</v>
      </c>
      <c r="M95" s="141">
        <f>+M92</f>
        <v>0</v>
      </c>
      <c r="O95" s="124">
        <f>SUM(,O92)</f>
        <v>0</v>
      </c>
      <c r="P95" s="125">
        <f>O95-M95</f>
        <v>0</v>
      </c>
    </row>
    <row r="96" spans="1:16" s="43" customFormat="1" x14ac:dyDescent="0.25">
      <c r="A96" s="59"/>
      <c r="B96" s="161"/>
      <c r="C96" s="146"/>
      <c r="D96" s="83"/>
      <c r="E96" s="162"/>
      <c r="F96" s="163"/>
      <c r="G96" s="85"/>
      <c r="H96" s="86"/>
      <c r="I96" s="87"/>
      <c r="J96" s="86"/>
      <c r="K96" s="87"/>
      <c r="L96" s="88"/>
      <c r="M96" s="89"/>
      <c r="O96" s="88"/>
      <c r="P96" s="91"/>
    </row>
    <row r="97" spans="1:16" s="43" customFormat="1" x14ac:dyDescent="0.25">
      <c r="A97" s="172" t="s">
        <v>490</v>
      </c>
      <c r="B97" s="161"/>
      <c r="C97" s="146"/>
      <c r="D97" s="83"/>
      <c r="E97" s="162"/>
      <c r="F97" s="163"/>
      <c r="G97" s="85"/>
      <c r="H97" s="86"/>
      <c r="I97" s="87"/>
      <c r="J97" s="86"/>
      <c r="K97" s="87"/>
      <c r="L97" s="88"/>
      <c r="M97" s="89"/>
      <c r="O97" s="88"/>
      <c r="P97" s="91"/>
    </row>
    <row r="98" spans="1:16" s="43" customFormat="1" x14ac:dyDescent="0.25">
      <c r="A98" s="59"/>
      <c r="B98" s="161"/>
      <c r="C98" s="146"/>
      <c r="D98" s="83"/>
      <c r="E98" s="162"/>
      <c r="F98" s="163"/>
      <c r="G98" s="85"/>
      <c r="H98" s="86"/>
      <c r="I98" s="87"/>
      <c r="J98" s="86"/>
      <c r="K98" s="87"/>
      <c r="L98" s="88"/>
      <c r="M98" s="89"/>
      <c r="O98" s="88"/>
      <c r="P98" s="91"/>
    </row>
    <row r="99" spans="1:16" s="43" customFormat="1" x14ac:dyDescent="0.25">
      <c r="A99" s="172" t="s">
        <v>448</v>
      </c>
      <c r="B99" s="161"/>
      <c r="C99" s="146"/>
      <c r="D99" s="83"/>
      <c r="E99" s="162"/>
      <c r="F99" s="163"/>
      <c r="G99" s="85"/>
      <c r="H99" s="86"/>
      <c r="I99" s="87"/>
      <c r="J99" s="86"/>
      <c r="K99" s="87"/>
      <c r="L99" s="88"/>
      <c r="M99" s="89"/>
      <c r="O99" s="88"/>
      <c r="P99" s="91"/>
    </row>
    <row r="100" spans="1:16" s="43" customFormat="1" x14ac:dyDescent="0.25">
      <c r="A100" s="59" t="s">
        <v>481</v>
      </c>
      <c r="B100" s="161"/>
      <c r="C100" s="146"/>
      <c r="D100" s="83"/>
      <c r="E100" s="162"/>
      <c r="F100" s="163"/>
      <c r="G100" s="85"/>
      <c r="H100" s="86"/>
      <c r="I100" s="87"/>
      <c r="J100" s="86"/>
      <c r="K100" s="87"/>
      <c r="L100" s="88"/>
      <c r="M100" s="89"/>
      <c r="O100" s="88"/>
      <c r="P100" s="91"/>
    </row>
    <row r="101" spans="1:16" s="43" customFormat="1" x14ac:dyDescent="0.25">
      <c r="A101" s="106" t="s">
        <v>365</v>
      </c>
      <c r="B101" s="161"/>
      <c r="C101" s="146"/>
      <c r="D101" s="138"/>
      <c r="E101" s="140" t="s">
        <v>382</v>
      </c>
      <c r="F101" s="173"/>
      <c r="G101" s="174">
        <v>0</v>
      </c>
      <c r="H101" s="129"/>
      <c r="I101" s="99">
        <v>0</v>
      </c>
      <c r="J101" s="129"/>
      <c r="K101" s="174">
        <v>0</v>
      </c>
      <c r="L101" s="102"/>
      <c r="M101" s="103">
        <f>SUM(G101,I101,K101)</f>
        <v>0</v>
      </c>
      <c r="O101" s="104">
        <f t="shared" ref="O101:O105" si="58">SUMIF($F$7:$K$7,$G$7,F101:K101)</f>
        <v>0</v>
      </c>
      <c r="P101" s="105">
        <f t="shared" ref="P101:P105" si="59">O101-M101</f>
        <v>0</v>
      </c>
    </row>
    <row r="102" spans="1:16" s="43" customFormat="1" x14ac:dyDescent="0.25">
      <c r="A102" s="106" t="s">
        <v>366</v>
      </c>
      <c r="B102" s="161"/>
      <c r="C102" s="146"/>
      <c r="D102" s="138"/>
      <c r="E102" s="140" t="s">
        <v>382</v>
      </c>
      <c r="F102" s="173"/>
      <c r="G102" s="174">
        <v>0</v>
      </c>
      <c r="H102" s="129"/>
      <c r="I102" s="99">
        <v>0</v>
      </c>
      <c r="J102" s="129"/>
      <c r="K102" s="174">
        <v>0</v>
      </c>
      <c r="L102" s="102"/>
      <c r="M102" s="103">
        <f t="shared" ref="M102:M105" si="60">SUM(G102,I102,K102)</f>
        <v>0</v>
      </c>
      <c r="O102" s="104">
        <f t="shared" si="58"/>
        <v>0</v>
      </c>
      <c r="P102" s="105">
        <f t="shared" si="59"/>
        <v>0</v>
      </c>
    </row>
    <row r="103" spans="1:16" s="43" customFormat="1" x14ac:dyDescent="0.25">
      <c r="A103" s="106" t="s">
        <v>367</v>
      </c>
      <c r="B103" s="161"/>
      <c r="C103" s="146"/>
      <c r="D103" s="138"/>
      <c r="E103" s="140" t="s">
        <v>382</v>
      </c>
      <c r="F103" s="173"/>
      <c r="G103" s="174">
        <v>0</v>
      </c>
      <c r="H103" s="129"/>
      <c r="I103" s="99">
        <v>0</v>
      </c>
      <c r="J103" s="129"/>
      <c r="K103" s="174">
        <v>0</v>
      </c>
      <c r="L103" s="102"/>
      <c r="M103" s="103">
        <f t="shared" si="60"/>
        <v>0</v>
      </c>
      <c r="O103" s="104">
        <f t="shared" si="58"/>
        <v>0</v>
      </c>
      <c r="P103" s="105">
        <f t="shared" si="59"/>
        <v>0</v>
      </c>
    </row>
    <row r="104" spans="1:16" s="43" customFormat="1" x14ac:dyDescent="0.25">
      <c r="A104" s="106" t="s">
        <v>368</v>
      </c>
      <c r="B104" s="161"/>
      <c r="C104" s="146"/>
      <c r="D104" s="138"/>
      <c r="E104" s="140" t="s">
        <v>382</v>
      </c>
      <c r="F104" s="173"/>
      <c r="G104" s="174">
        <v>0</v>
      </c>
      <c r="H104" s="129"/>
      <c r="I104" s="99">
        <v>0</v>
      </c>
      <c r="J104" s="129"/>
      <c r="K104" s="174">
        <v>0</v>
      </c>
      <c r="L104" s="102"/>
      <c r="M104" s="103">
        <f t="shared" si="60"/>
        <v>0</v>
      </c>
      <c r="O104" s="104">
        <f t="shared" si="58"/>
        <v>0</v>
      </c>
      <c r="P104" s="105">
        <f t="shared" si="59"/>
        <v>0</v>
      </c>
    </row>
    <row r="105" spans="1:16" s="43" customFormat="1" x14ac:dyDescent="0.25">
      <c r="A105" s="106" t="s">
        <v>369</v>
      </c>
      <c r="B105" s="161"/>
      <c r="C105" s="146"/>
      <c r="D105" s="138"/>
      <c r="E105" s="140" t="s">
        <v>382</v>
      </c>
      <c r="F105" s="173"/>
      <c r="G105" s="174">
        <v>0</v>
      </c>
      <c r="H105" s="129"/>
      <c r="I105" s="99">
        <v>0</v>
      </c>
      <c r="J105" s="129"/>
      <c r="K105" s="174">
        <v>0</v>
      </c>
      <c r="L105" s="102"/>
      <c r="M105" s="103">
        <f t="shared" si="60"/>
        <v>0</v>
      </c>
      <c r="O105" s="104">
        <f t="shared" si="58"/>
        <v>0</v>
      </c>
      <c r="P105" s="105">
        <f t="shared" si="59"/>
        <v>0</v>
      </c>
    </row>
    <row r="106" spans="1:16" s="43" customFormat="1" x14ac:dyDescent="0.25">
      <c r="A106" s="59" t="s">
        <v>484</v>
      </c>
      <c r="B106" s="161"/>
      <c r="C106" s="146"/>
      <c r="D106" s="83"/>
      <c r="E106" s="162"/>
      <c r="F106" s="163"/>
      <c r="G106" s="109">
        <f>SUM(G101:G105)</f>
        <v>0</v>
      </c>
      <c r="H106" s="86"/>
      <c r="I106" s="109">
        <f>SUM(I101:I105)</f>
        <v>0</v>
      </c>
      <c r="J106" s="86"/>
      <c r="K106" s="109">
        <f>SUM(K101:K105)</f>
        <v>0</v>
      </c>
      <c r="L106" s="88"/>
      <c r="M106" s="111">
        <f>SUM(M101:M105)</f>
        <v>0</v>
      </c>
      <c r="O106" s="175">
        <f>SUM(O101:O105)</f>
        <v>0</v>
      </c>
      <c r="P106" s="113">
        <f>O106-M106</f>
        <v>0</v>
      </c>
    </row>
    <row r="107" spans="1:16" s="43" customFormat="1" ht="15.75" thickBot="1" x14ac:dyDescent="0.3">
      <c r="A107" s="59"/>
      <c r="B107" s="161"/>
      <c r="C107" s="146"/>
      <c r="D107" s="83"/>
      <c r="E107" s="162"/>
      <c r="F107" s="163"/>
      <c r="G107" s="109"/>
      <c r="H107" s="294"/>
      <c r="I107" s="109"/>
      <c r="J107" s="294"/>
      <c r="K107" s="109"/>
      <c r="L107" s="88"/>
      <c r="M107" s="295"/>
      <c r="O107" s="175"/>
      <c r="P107" s="296"/>
    </row>
    <row r="108" spans="1:16" s="43" customFormat="1" x14ac:dyDescent="0.25">
      <c r="A108" s="316" t="s">
        <v>491</v>
      </c>
      <c r="B108" s="317"/>
      <c r="C108" s="318"/>
      <c r="D108" s="319"/>
      <c r="E108" s="320"/>
      <c r="F108" s="321"/>
      <c r="G108" s="322"/>
      <c r="H108" s="323"/>
      <c r="I108" s="322"/>
      <c r="J108" s="323"/>
      <c r="K108" s="322"/>
      <c r="L108" s="134"/>
      <c r="M108" s="324"/>
      <c r="O108" s="175"/>
      <c r="P108" s="296"/>
    </row>
    <row r="109" spans="1:16" s="43" customFormat="1" x14ac:dyDescent="0.25">
      <c r="A109" s="59" t="s">
        <v>469</v>
      </c>
      <c r="B109" s="161"/>
      <c r="C109" s="146"/>
      <c r="D109" s="83"/>
      <c r="E109" s="162"/>
      <c r="F109" s="163"/>
      <c r="G109" s="85"/>
      <c r="H109" s="294"/>
      <c r="I109" s="87"/>
      <c r="J109" s="294"/>
      <c r="K109" s="87"/>
      <c r="L109" s="88"/>
      <c r="M109" s="325"/>
      <c r="O109" s="88"/>
      <c r="P109" s="91"/>
    </row>
    <row r="110" spans="1:16" s="43" customFormat="1" x14ac:dyDescent="0.25">
      <c r="A110" s="106" t="s">
        <v>365</v>
      </c>
      <c r="B110" s="161"/>
      <c r="C110" s="146"/>
      <c r="D110" s="138"/>
      <c r="E110" s="140" t="s">
        <v>382</v>
      </c>
      <c r="F110" s="173"/>
      <c r="G110" s="174">
        <v>0</v>
      </c>
      <c r="H110" s="301"/>
      <c r="I110" s="326">
        <v>0</v>
      </c>
      <c r="J110" s="301"/>
      <c r="K110" s="174">
        <v>0</v>
      </c>
      <c r="L110" s="102"/>
      <c r="M110" s="298">
        <f>SUM(G110,I110,K110)</f>
        <v>0</v>
      </c>
      <c r="O110" s="104">
        <f t="shared" ref="O110:O114" si="61">SUMIF($F$7:$K$7,$G$7,F110:K110)</f>
        <v>0</v>
      </c>
      <c r="P110" s="105">
        <f t="shared" ref="P110:P114" si="62">O110-M110</f>
        <v>0</v>
      </c>
    </row>
    <row r="111" spans="1:16" s="43" customFormat="1" x14ac:dyDescent="0.25">
      <c r="A111" s="106" t="s">
        <v>366</v>
      </c>
      <c r="B111" s="161"/>
      <c r="C111" s="146"/>
      <c r="D111" s="138"/>
      <c r="E111" s="140" t="s">
        <v>382</v>
      </c>
      <c r="F111" s="173"/>
      <c r="G111" s="174">
        <v>0</v>
      </c>
      <c r="H111" s="301"/>
      <c r="I111" s="326">
        <v>0</v>
      </c>
      <c r="J111" s="301"/>
      <c r="K111" s="174">
        <v>0</v>
      </c>
      <c r="L111" s="102"/>
      <c r="M111" s="298">
        <f t="shared" ref="M111:M114" si="63">SUM(G111,I111,K111)</f>
        <v>0</v>
      </c>
      <c r="O111" s="104">
        <f t="shared" si="61"/>
        <v>0</v>
      </c>
      <c r="P111" s="105">
        <f t="shared" si="62"/>
        <v>0</v>
      </c>
    </row>
    <row r="112" spans="1:16" s="43" customFormat="1" x14ac:dyDescent="0.25">
      <c r="A112" s="106" t="s">
        <v>367</v>
      </c>
      <c r="B112" s="161"/>
      <c r="C112" s="146"/>
      <c r="D112" s="138"/>
      <c r="E112" s="140" t="s">
        <v>382</v>
      </c>
      <c r="F112" s="173"/>
      <c r="G112" s="174">
        <v>0</v>
      </c>
      <c r="H112" s="301"/>
      <c r="I112" s="326">
        <v>0</v>
      </c>
      <c r="J112" s="301"/>
      <c r="K112" s="174">
        <v>0</v>
      </c>
      <c r="L112" s="102"/>
      <c r="M112" s="298">
        <f t="shared" si="63"/>
        <v>0</v>
      </c>
      <c r="O112" s="104">
        <f t="shared" si="61"/>
        <v>0</v>
      </c>
      <c r="P112" s="105">
        <f t="shared" si="62"/>
        <v>0</v>
      </c>
    </row>
    <row r="113" spans="1:16" s="43" customFormat="1" x14ac:dyDescent="0.25">
      <c r="A113" s="106" t="s">
        <v>368</v>
      </c>
      <c r="B113" s="161"/>
      <c r="C113" s="146"/>
      <c r="D113" s="138"/>
      <c r="E113" s="140" t="s">
        <v>382</v>
      </c>
      <c r="F113" s="173"/>
      <c r="G113" s="174">
        <v>0</v>
      </c>
      <c r="H113" s="301"/>
      <c r="I113" s="326">
        <v>0</v>
      </c>
      <c r="J113" s="301"/>
      <c r="K113" s="174">
        <v>0</v>
      </c>
      <c r="L113" s="102"/>
      <c r="M113" s="298">
        <f t="shared" si="63"/>
        <v>0</v>
      </c>
      <c r="O113" s="104">
        <f t="shared" si="61"/>
        <v>0</v>
      </c>
      <c r="P113" s="105">
        <f t="shared" si="62"/>
        <v>0</v>
      </c>
    </row>
    <row r="114" spans="1:16" s="43" customFormat="1" x14ac:dyDescent="0.25">
      <c r="A114" s="106" t="s">
        <v>369</v>
      </c>
      <c r="B114" s="161"/>
      <c r="C114" s="146"/>
      <c r="D114" s="138"/>
      <c r="E114" s="140" t="s">
        <v>382</v>
      </c>
      <c r="F114" s="173"/>
      <c r="G114" s="174">
        <v>0</v>
      </c>
      <c r="H114" s="301"/>
      <c r="I114" s="326">
        <v>0</v>
      </c>
      <c r="J114" s="301"/>
      <c r="K114" s="174">
        <v>0</v>
      </c>
      <c r="L114" s="102"/>
      <c r="M114" s="298">
        <f t="shared" si="63"/>
        <v>0</v>
      </c>
      <c r="O114" s="104">
        <f t="shared" si="61"/>
        <v>0</v>
      </c>
      <c r="P114" s="105">
        <f t="shared" si="62"/>
        <v>0</v>
      </c>
    </row>
    <row r="115" spans="1:16" s="43" customFormat="1" x14ac:dyDescent="0.25">
      <c r="A115" s="59" t="s">
        <v>470</v>
      </c>
      <c r="B115" s="161"/>
      <c r="C115" s="146"/>
      <c r="D115" s="83"/>
      <c r="E115" s="162"/>
      <c r="F115" s="163"/>
      <c r="G115" s="109">
        <f>SUM(G110:G114)</f>
        <v>0</v>
      </c>
      <c r="H115" s="294"/>
      <c r="I115" s="109">
        <f>SUM(I110:I114)</f>
        <v>0</v>
      </c>
      <c r="J115" s="294"/>
      <c r="K115" s="109">
        <f>SUM(K110:K114)</f>
        <v>0</v>
      </c>
      <c r="L115" s="88"/>
      <c r="M115" s="296">
        <f>SUM(M110:M114)</f>
        <v>0</v>
      </c>
      <c r="O115" s="175">
        <f>SUM(O110:O114)</f>
        <v>0</v>
      </c>
      <c r="P115" s="113">
        <f>O115-M115</f>
        <v>0</v>
      </c>
    </row>
    <row r="116" spans="1:16" s="43" customFormat="1" x14ac:dyDescent="0.25">
      <c r="A116" s="59"/>
      <c r="B116" s="161"/>
      <c r="C116" s="146"/>
      <c r="D116" s="83"/>
      <c r="E116" s="162"/>
      <c r="F116" s="163"/>
      <c r="G116" s="109"/>
      <c r="H116" s="294"/>
      <c r="I116" s="109"/>
      <c r="J116" s="294"/>
      <c r="K116" s="109"/>
      <c r="L116" s="88"/>
      <c r="M116" s="325"/>
      <c r="O116" s="157"/>
      <c r="P116" s="91"/>
    </row>
    <row r="117" spans="1:16" s="43" customFormat="1" x14ac:dyDescent="0.25">
      <c r="A117" s="59" t="s">
        <v>370</v>
      </c>
      <c r="B117" s="161"/>
      <c r="C117" s="146"/>
      <c r="D117" s="83"/>
      <c r="E117" s="162"/>
      <c r="F117" s="163"/>
      <c r="G117" s="109">
        <f>+G106+G115</f>
        <v>0</v>
      </c>
      <c r="H117" s="294"/>
      <c r="I117" s="109">
        <f>+I106+I115</f>
        <v>0</v>
      </c>
      <c r="J117" s="294"/>
      <c r="K117" s="109">
        <f>+K106+K115</f>
        <v>0</v>
      </c>
      <c r="L117" s="88"/>
      <c r="M117" s="296">
        <f>+M106+M115</f>
        <v>0</v>
      </c>
      <c r="O117" s="175">
        <f>+O106+O115</f>
        <v>0</v>
      </c>
      <c r="P117" s="113">
        <f>O117-M117</f>
        <v>0</v>
      </c>
    </row>
    <row r="118" spans="1:16" s="43" customFormat="1" x14ac:dyDescent="0.25">
      <c r="A118" s="59"/>
      <c r="B118" s="161"/>
      <c r="C118" s="146"/>
      <c r="D118" s="83"/>
      <c r="E118" s="162"/>
      <c r="F118" s="163"/>
      <c r="G118" s="109"/>
      <c r="H118" s="294"/>
      <c r="I118" s="176"/>
      <c r="J118" s="294"/>
      <c r="K118" s="176"/>
      <c r="L118" s="88"/>
      <c r="M118" s="325"/>
      <c r="O118" s="157"/>
      <c r="P118" s="91"/>
    </row>
    <row r="119" spans="1:16" s="43" customFormat="1" x14ac:dyDescent="0.25">
      <c r="A119" s="172" t="s">
        <v>449</v>
      </c>
      <c r="B119" s="161"/>
      <c r="C119" s="146"/>
      <c r="D119" s="83"/>
      <c r="E119" s="162"/>
      <c r="F119" s="163"/>
      <c r="G119" s="85"/>
      <c r="H119" s="294"/>
      <c r="I119" s="87"/>
      <c r="J119" s="294"/>
      <c r="K119" s="87"/>
      <c r="L119" s="88"/>
      <c r="M119" s="325"/>
      <c r="O119" s="157"/>
      <c r="P119" s="91"/>
    </row>
    <row r="120" spans="1:16" s="43" customFormat="1" x14ac:dyDescent="0.25">
      <c r="A120" s="59" t="s">
        <v>473</v>
      </c>
      <c r="B120" s="161"/>
      <c r="C120" s="146"/>
      <c r="D120" s="83"/>
      <c r="E120" s="162"/>
      <c r="F120" s="163"/>
      <c r="G120" s="85"/>
      <c r="H120" s="294"/>
      <c r="I120" s="87"/>
      <c r="J120" s="294"/>
      <c r="K120" s="87"/>
      <c r="L120" s="88"/>
      <c r="M120" s="325"/>
      <c r="O120" s="157"/>
      <c r="P120" s="91"/>
    </row>
    <row r="121" spans="1:16" s="43" customFormat="1" x14ac:dyDescent="0.25">
      <c r="A121" s="106" t="s">
        <v>371</v>
      </c>
      <c r="B121" s="161"/>
      <c r="C121" s="146" t="s">
        <v>379</v>
      </c>
      <c r="D121" s="138">
        <v>0</v>
      </c>
      <c r="E121" s="177" t="s">
        <v>382</v>
      </c>
      <c r="F121" s="173"/>
      <c r="G121" s="174">
        <v>0</v>
      </c>
      <c r="H121" s="301"/>
      <c r="I121" s="174">
        <v>0</v>
      </c>
      <c r="J121" s="301"/>
      <c r="K121" s="174">
        <v>0</v>
      </c>
      <c r="L121" s="102"/>
      <c r="M121" s="298">
        <f t="shared" ref="M121:M125" si="64">SUM(G121,I121,K121)</f>
        <v>0</v>
      </c>
      <c r="O121" s="104">
        <f t="shared" ref="O121:O125" si="65">SUMIF($F$7:$K$7,$G$7,F121:K121)</f>
        <v>0</v>
      </c>
      <c r="P121" s="105">
        <f t="shared" ref="P121:P125" si="66">O121-M121</f>
        <v>0</v>
      </c>
    </row>
    <row r="122" spans="1:16" s="43" customFormat="1" x14ac:dyDescent="0.25">
      <c r="A122" s="106" t="s">
        <v>372</v>
      </c>
      <c r="B122" s="161"/>
      <c r="C122" s="146" t="s">
        <v>379</v>
      </c>
      <c r="D122" s="138">
        <v>0</v>
      </c>
      <c r="E122" s="177" t="s">
        <v>382</v>
      </c>
      <c r="F122" s="173"/>
      <c r="G122" s="174">
        <v>0</v>
      </c>
      <c r="H122" s="301"/>
      <c r="I122" s="174">
        <v>0</v>
      </c>
      <c r="J122" s="301"/>
      <c r="K122" s="174">
        <v>0</v>
      </c>
      <c r="L122" s="102"/>
      <c r="M122" s="298">
        <f t="shared" si="64"/>
        <v>0</v>
      </c>
      <c r="O122" s="104">
        <f t="shared" si="65"/>
        <v>0</v>
      </c>
      <c r="P122" s="105">
        <f t="shared" si="66"/>
        <v>0</v>
      </c>
    </row>
    <row r="123" spans="1:16" s="43" customFormat="1" x14ac:dyDescent="0.25">
      <c r="A123" s="106" t="s">
        <v>373</v>
      </c>
      <c r="B123" s="178"/>
      <c r="C123" s="146" t="s">
        <v>379</v>
      </c>
      <c r="D123" s="138">
        <v>0</v>
      </c>
      <c r="E123" s="177" t="s">
        <v>382</v>
      </c>
      <c r="F123" s="173"/>
      <c r="G123" s="174">
        <v>0</v>
      </c>
      <c r="H123" s="301"/>
      <c r="I123" s="174">
        <v>0</v>
      </c>
      <c r="J123" s="301"/>
      <c r="K123" s="174">
        <v>0</v>
      </c>
      <c r="L123" s="102"/>
      <c r="M123" s="298">
        <f t="shared" si="64"/>
        <v>0</v>
      </c>
      <c r="O123" s="104">
        <f t="shared" si="65"/>
        <v>0</v>
      </c>
      <c r="P123" s="105">
        <f t="shared" si="66"/>
        <v>0</v>
      </c>
    </row>
    <row r="124" spans="1:16" s="43" customFormat="1" x14ac:dyDescent="0.25">
      <c r="A124" s="106" t="s">
        <v>374</v>
      </c>
      <c r="B124" s="178"/>
      <c r="C124" s="146" t="s">
        <v>379</v>
      </c>
      <c r="D124" s="138">
        <v>0</v>
      </c>
      <c r="E124" s="177" t="s">
        <v>382</v>
      </c>
      <c r="F124" s="173"/>
      <c r="G124" s="174">
        <v>0</v>
      </c>
      <c r="H124" s="301"/>
      <c r="I124" s="174">
        <v>0</v>
      </c>
      <c r="J124" s="301"/>
      <c r="K124" s="174">
        <v>0</v>
      </c>
      <c r="L124" s="102"/>
      <c r="M124" s="298">
        <f t="shared" si="64"/>
        <v>0</v>
      </c>
      <c r="O124" s="104">
        <f t="shared" si="65"/>
        <v>0</v>
      </c>
      <c r="P124" s="105">
        <f t="shared" si="66"/>
        <v>0</v>
      </c>
    </row>
    <row r="125" spans="1:16" s="43" customFormat="1" x14ac:dyDescent="0.25">
      <c r="A125" s="106" t="s">
        <v>375</v>
      </c>
      <c r="B125" s="178"/>
      <c r="C125" s="146" t="s">
        <v>379</v>
      </c>
      <c r="D125" s="138">
        <v>0</v>
      </c>
      <c r="E125" s="177" t="s">
        <v>382</v>
      </c>
      <c r="F125" s="173"/>
      <c r="G125" s="174">
        <v>0</v>
      </c>
      <c r="H125" s="301"/>
      <c r="I125" s="174">
        <v>0</v>
      </c>
      <c r="J125" s="301"/>
      <c r="K125" s="174">
        <v>0</v>
      </c>
      <c r="L125" s="102"/>
      <c r="M125" s="298">
        <f t="shared" si="64"/>
        <v>0</v>
      </c>
      <c r="O125" s="104">
        <f t="shared" si="65"/>
        <v>0</v>
      </c>
      <c r="P125" s="105">
        <f t="shared" si="66"/>
        <v>0</v>
      </c>
    </row>
    <row r="126" spans="1:16" s="43" customFormat="1" x14ac:dyDescent="0.25">
      <c r="A126" s="59" t="s">
        <v>485</v>
      </c>
      <c r="B126" s="161"/>
      <c r="C126" s="146"/>
      <c r="D126" s="83"/>
      <c r="E126" s="162"/>
      <c r="F126" s="179"/>
      <c r="G126" s="109">
        <f>SUM(G120:G125)</f>
        <v>0</v>
      </c>
      <c r="H126" s="294"/>
      <c r="I126" s="109">
        <f>SUM(I120:I125)</f>
        <v>0</v>
      </c>
      <c r="J126" s="294"/>
      <c r="K126" s="109">
        <f>SUM(K120:K125)</f>
        <v>0</v>
      </c>
      <c r="L126" s="88"/>
      <c r="M126" s="296">
        <f>SUM(M121:M125)</f>
        <v>0</v>
      </c>
      <c r="O126" s="175">
        <f>SUM(O121:O125)</f>
        <v>0</v>
      </c>
      <c r="P126" s="113">
        <f>O126-M126</f>
        <v>0</v>
      </c>
    </row>
    <row r="127" spans="1:16" s="43" customFormat="1" x14ac:dyDescent="0.25">
      <c r="A127" s="59"/>
      <c r="B127" s="161"/>
      <c r="C127" s="146"/>
      <c r="D127" s="83"/>
      <c r="E127" s="162"/>
      <c r="F127" s="179"/>
      <c r="G127" s="109"/>
      <c r="H127" s="327"/>
      <c r="I127" s="176"/>
      <c r="J127" s="327"/>
      <c r="K127" s="176"/>
      <c r="L127" s="88"/>
      <c r="M127" s="296"/>
      <c r="O127" s="157"/>
      <c r="P127" s="113"/>
    </row>
    <row r="128" spans="1:16" s="43" customFormat="1" x14ac:dyDescent="0.25">
      <c r="A128" s="59" t="s">
        <v>459</v>
      </c>
      <c r="B128" s="161"/>
      <c r="C128" s="146"/>
      <c r="D128" s="83"/>
      <c r="E128" s="162"/>
      <c r="F128" s="163"/>
      <c r="G128" s="109">
        <f>+G126</f>
        <v>0</v>
      </c>
      <c r="H128" s="294"/>
      <c r="I128" s="109">
        <f>+I126</f>
        <v>0</v>
      </c>
      <c r="J128" s="294"/>
      <c r="K128" s="109">
        <f>+K126</f>
        <v>0</v>
      </c>
      <c r="L128" s="88"/>
      <c r="M128" s="296">
        <f>+M126</f>
        <v>0</v>
      </c>
      <c r="O128" s="175">
        <f>+O126</f>
        <v>0</v>
      </c>
      <c r="P128" s="113">
        <f>+P126</f>
        <v>0</v>
      </c>
    </row>
    <row r="129" spans="1:16" s="43" customFormat="1" x14ac:dyDescent="0.25">
      <c r="A129" s="59"/>
      <c r="B129" s="161"/>
      <c r="C129" s="146"/>
      <c r="D129" s="83"/>
      <c r="E129" s="162"/>
      <c r="F129" s="163"/>
      <c r="G129" s="109"/>
      <c r="H129" s="294"/>
      <c r="I129" s="109"/>
      <c r="J129" s="294"/>
      <c r="K129" s="109"/>
      <c r="L129" s="88"/>
      <c r="M129" s="325"/>
      <c r="O129" s="157"/>
      <c r="P129" s="91"/>
    </row>
    <row r="130" spans="1:16" ht="15.75" thickBot="1" x14ac:dyDescent="0.3">
      <c r="A130" s="114" t="s">
        <v>493</v>
      </c>
      <c r="B130" s="115"/>
      <c r="C130" s="116"/>
      <c r="D130" s="117"/>
      <c r="E130" s="118"/>
      <c r="F130" s="119"/>
      <c r="G130" s="120">
        <f>SUM(G128,G117)</f>
        <v>0</v>
      </c>
      <c r="H130" s="121"/>
      <c r="I130" s="120">
        <f>SUM(I128,I117)</f>
        <v>0</v>
      </c>
      <c r="J130" s="121"/>
      <c r="K130" s="120">
        <f>SUM(K128,K117)</f>
        <v>0</v>
      </c>
      <c r="L130" s="181"/>
      <c r="M130" s="328">
        <f>+M128+M117</f>
        <v>0</v>
      </c>
      <c r="O130" s="182">
        <f>O128+O117</f>
        <v>0</v>
      </c>
      <c r="P130" s="125">
        <f>O130-M130</f>
        <v>0</v>
      </c>
    </row>
    <row r="131" spans="1:16" x14ac:dyDescent="0.25">
      <c r="A131" s="56"/>
      <c r="B131" s="57"/>
      <c r="C131" s="56"/>
      <c r="D131" s="108"/>
      <c r="F131" s="84"/>
      <c r="G131" s="85"/>
      <c r="H131" s="143"/>
      <c r="I131" s="87"/>
      <c r="J131" s="143"/>
      <c r="K131" s="87"/>
      <c r="L131" s="88"/>
      <c r="M131" s="89"/>
      <c r="O131" s="90"/>
      <c r="P131" s="91"/>
    </row>
    <row r="132" spans="1:16" x14ac:dyDescent="0.25">
      <c r="A132" s="56"/>
      <c r="B132" s="107"/>
      <c r="C132" s="82"/>
      <c r="D132" s="108"/>
      <c r="E132" s="133"/>
      <c r="F132" s="84"/>
      <c r="G132" s="109"/>
      <c r="H132" s="86"/>
      <c r="I132" s="176"/>
      <c r="J132" s="86"/>
      <c r="K132" s="176"/>
      <c r="L132" s="110"/>
      <c r="M132" s="183"/>
      <c r="O132" s="112"/>
      <c r="P132" s="184"/>
    </row>
    <row r="133" spans="1:16" x14ac:dyDescent="0.25">
      <c r="A133" s="92" t="s">
        <v>492</v>
      </c>
      <c r="B133" s="57"/>
      <c r="C133" s="56"/>
      <c r="D133" s="108"/>
      <c r="F133" s="84"/>
      <c r="G133" s="85"/>
      <c r="H133" s="143"/>
      <c r="I133" s="87"/>
      <c r="J133" s="143"/>
      <c r="K133" s="87"/>
      <c r="L133" s="88"/>
      <c r="M133" s="89"/>
      <c r="O133" s="90"/>
      <c r="P133" s="91"/>
    </row>
    <row r="134" spans="1:16" x14ac:dyDescent="0.25">
      <c r="A134" s="56"/>
      <c r="B134" s="107"/>
      <c r="C134" s="82"/>
      <c r="D134" s="108"/>
      <c r="E134" s="133"/>
      <c r="F134" s="84"/>
      <c r="G134" s="176"/>
      <c r="H134" s="306"/>
      <c r="I134" s="176"/>
      <c r="J134" s="306"/>
      <c r="K134" s="176"/>
      <c r="L134" s="110"/>
      <c r="M134" s="295"/>
      <c r="O134" s="112"/>
      <c r="P134" s="296"/>
    </row>
    <row r="135" spans="1:16" x14ac:dyDescent="0.25">
      <c r="A135" s="92" t="s">
        <v>455</v>
      </c>
      <c r="B135" s="57"/>
      <c r="C135" s="56"/>
      <c r="D135" s="108"/>
      <c r="F135" s="84"/>
      <c r="G135" s="87"/>
      <c r="H135" s="185"/>
      <c r="I135" s="87"/>
      <c r="J135" s="185"/>
      <c r="K135" s="176"/>
      <c r="L135" s="110"/>
      <c r="M135" s="183"/>
      <c r="O135" s="112"/>
      <c r="P135" s="184"/>
    </row>
    <row r="136" spans="1:16" ht="25.5" customHeight="1" x14ac:dyDescent="0.25">
      <c r="A136" s="106" t="s">
        <v>454</v>
      </c>
      <c r="B136" s="366" t="s">
        <v>453</v>
      </c>
      <c r="C136" s="56" t="s">
        <v>379</v>
      </c>
      <c r="D136" s="138">
        <v>0</v>
      </c>
      <c r="E136" s="186" t="s">
        <v>382</v>
      </c>
      <c r="F136" s="97">
        <v>0</v>
      </c>
      <c r="G136" s="187">
        <f>F136*D136</f>
        <v>0</v>
      </c>
      <c r="H136" s="188">
        <v>0</v>
      </c>
      <c r="I136" s="187">
        <f>H136*D136*usnonlaborinflation_yr2</f>
        <v>0</v>
      </c>
      <c r="J136" s="188">
        <v>0</v>
      </c>
      <c r="K136" s="101">
        <f>J136*D136*usnonlaborinflation_yr3</f>
        <v>0</v>
      </c>
      <c r="L136" s="102">
        <f t="shared" ref="L136:L140" si="67">SUM(F136,H136,J136)</f>
        <v>0</v>
      </c>
      <c r="M136" s="103">
        <f t="shared" ref="M136:M140" si="68">SUM(G136,I136,K136)</f>
        <v>0</v>
      </c>
      <c r="O136" s="104">
        <f t="shared" ref="O136:O140" si="69">SUMIF($F$7:$K$7,$G$7,F136:K136)</f>
        <v>0</v>
      </c>
      <c r="P136" s="105">
        <f t="shared" ref="P136:P140" si="70">O136-M136</f>
        <v>0</v>
      </c>
    </row>
    <row r="137" spans="1:16" x14ac:dyDescent="0.25">
      <c r="A137" s="106" t="s">
        <v>454</v>
      </c>
      <c r="B137" s="366"/>
      <c r="C137" s="56" t="s">
        <v>379</v>
      </c>
      <c r="D137" s="138">
        <v>0</v>
      </c>
      <c r="E137" s="186" t="s">
        <v>382</v>
      </c>
      <c r="F137" s="97">
        <v>0</v>
      </c>
      <c r="G137" s="187">
        <f>F137*D137</f>
        <v>0</v>
      </c>
      <c r="H137" s="188">
        <v>0</v>
      </c>
      <c r="I137" s="187">
        <f>H137*D137*usnonlaborinflation_yr2</f>
        <v>0</v>
      </c>
      <c r="J137" s="188">
        <v>0</v>
      </c>
      <c r="K137" s="101">
        <f>J137*D137*usnonlaborinflation_yr3</f>
        <v>0</v>
      </c>
      <c r="L137" s="102">
        <f t="shared" si="67"/>
        <v>0</v>
      </c>
      <c r="M137" s="103">
        <f t="shared" si="68"/>
        <v>0</v>
      </c>
      <c r="O137" s="104">
        <f t="shared" si="69"/>
        <v>0</v>
      </c>
      <c r="P137" s="105">
        <f t="shared" si="70"/>
        <v>0</v>
      </c>
    </row>
    <row r="138" spans="1:16" x14ac:dyDescent="0.25">
      <c r="A138" s="106" t="s">
        <v>454</v>
      </c>
      <c r="B138" s="366"/>
      <c r="C138" s="56" t="s">
        <v>379</v>
      </c>
      <c r="D138" s="138">
        <v>0</v>
      </c>
      <c r="E138" s="186" t="s">
        <v>382</v>
      </c>
      <c r="F138" s="97">
        <v>0</v>
      </c>
      <c r="G138" s="187">
        <f>F138*D138</f>
        <v>0</v>
      </c>
      <c r="H138" s="188">
        <v>0</v>
      </c>
      <c r="I138" s="187">
        <f>H138*D138*usnonlaborinflation_yr2</f>
        <v>0</v>
      </c>
      <c r="J138" s="188">
        <v>0</v>
      </c>
      <c r="K138" s="101">
        <f>J138*D138*usnonlaborinflation_yr3</f>
        <v>0</v>
      </c>
      <c r="L138" s="102">
        <f t="shared" si="67"/>
        <v>0</v>
      </c>
      <c r="M138" s="103">
        <f t="shared" si="68"/>
        <v>0</v>
      </c>
      <c r="O138" s="104">
        <f t="shared" si="69"/>
        <v>0</v>
      </c>
      <c r="P138" s="105">
        <f t="shared" si="70"/>
        <v>0</v>
      </c>
    </row>
    <row r="139" spans="1:16" x14ac:dyDescent="0.25">
      <c r="A139" s="106" t="s">
        <v>454</v>
      </c>
      <c r="B139" s="366"/>
      <c r="C139" s="56" t="s">
        <v>379</v>
      </c>
      <c r="D139" s="138">
        <v>0</v>
      </c>
      <c r="E139" s="186" t="s">
        <v>382</v>
      </c>
      <c r="F139" s="97">
        <v>0</v>
      </c>
      <c r="G139" s="187">
        <f>F139*D139</f>
        <v>0</v>
      </c>
      <c r="H139" s="188">
        <v>0</v>
      </c>
      <c r="I139" s="187">
        <f>H139*D139*usnonlaborinflation_yr2</f>
        <v>0</v>
      </c>
      <c r="J139" s="188">
        <v>0</v>
      </c>
      <c r="K139" s="101">
        <f>J139*D139*usnonlaborinflation_yr3</f>
        <v>0</v>
      </c>
      <c r="L139" s="102">
        <f t="shared" si="67"/>
        <v>0</v>
      </c>
      <c r="M139" s="103">
        <f t="shared" si="68"/>
        <v>0</v>
      </c>
      <c r="O139" s="104">
        <f t="shared" si="69"/>
        <v>0</v>
      </c>
      <c r="P139" s="105">
        <f t="shared" si="70"/>
        <v>0</v>
      </c>
    </row>
    <row r="140" spans="1:16" x14ac:dyDescent="0.25">
      <c r="A140" s="106" t="s">
        <v>454</v>
      </c>
      <c r="B140" s="366"/>
      <c r="C140" s="56" t="s">
        <v>379</v>
      </c>
      <c r="D140" s="138">
        <v>0</v>
      </c>
      <c r="E140" s="186" t="s">
        <v>382</v>
      </c>
      <c r="F140" s="97">
        <v>0</v>
      </c>
      <c r="G140" s="187">
        <f>F140*D140</f>
        <v>0</v>
      </c>
      <c r="H140" s="188">
        <v>0</v>
      </c>
      <c r="I140" s="187">
        <f>H140*D140*usnonlaborinflation_yr2</f>
        <v>0</v>
      </c>
      <c r="J140" s="188">
        <v>0</v>
      </c>
      <c r="K140" s="101">
        <f>J140*D140*usnonlaborinflation_yr3</f>
        <v>0</v>
      </c>
      <c r="L140" s="102">
        <f t="shared" si="67"/>
        <v>0</v>
      </c>
      <c r="M140" s="103">
        <f t="shared" si="68"/>
        <v>0</v>
      </c>
      <c r="O140" s="104">
        <f t="shared" si="69"/>
        <v>0</v>
      </c>
      <c r="P140" s="105">
        <f t="shared" si="70"/>
        <v>0</v>
      </c>
    </row>
    <row r="141" spans="1:16" x14ac:dyDescent="0.25">
      <c r="A141" s="172" t="s">
        <v>460</v>
      </c>
      <c r="B141" s="57"/>
      <c r="C141" s="56"/>
      <c r="D141" s="108"/>
      <c r="F141" s="84"/>
      <c r="G141" s="176">
        <f>SUM(G136:G140)</f>
        <v>0</v>
      </c>
      <c r="H141" s="185"/>
      <c r="I141" s="176">
        <f>SUM(I136:I140)</f>
        <v>0</v>
      </c>
      <c r="J141" s="185"/>
      <c r="K141" s="189">
        <f>SUM(K136:K140)</f>
        <v>0</v>
      </c>
      <c r="L141" s="110">
        <f>SUM(L136:L140)</f>
        <v>0</v>
      </c>
      <c r="M141" s="111">
        <f>SUM(M136:M140)</f>
        <v>0</v>
      </c>
      <c r="O141" s="112">
        <f>SUM(O136:O140)</f>
        <v>0</v>
      </c>
      <c r="P141" s="113">
        <f>O141-M141</f>
        <v>0</v>
      </c>
    </row>
    <row r="142" spans="1:16" x14ac:dyDescent="0.25">
      <c r="A142" s="56"/>
      <c r="B142" s="57"/>
      <c r="C142" s="56"/>
      <c r="D142" s="108"/>
      <c r="F142" s="84"/>
      <c r="G142" s="85"/>
      <c r="H142" s="143"/>
      <c r="I142" s="87"/>
      <c r="J142" s="143"/>
      <c r="K142" s="87"/>
      <c r="L142" s="88"/>
      <c r="M142" s="89"/>
      <c r="O142" s="90"/>
      <c r="P142" s="91"/>
    </row>
    <row r="143" spans="1:16" x14ac:dyDescent="0.25">
      <c r="A143" s="56" t="s">
        <v>402</v>
      </c>
      <c r="B143" s="190"/>
      <c r="C143" s="56"/>
      <c r="D143" s="191"/>
      <c r="E143" s="192"/>
      <c r="F143" s="179"/>
      <c r="G143" s="193"/>
      <c r="H143" s="180"/>
      <c r="I143" s="193"/>
      <c r="J143" s="180"/>
      <c r="K143" s="193"/>
      <c r="L143" s="88"/>
      <c r="M143" s="89"/>
      <c r="N143" s="43"/>
      <c r="O143" s="104"/>
      <c r="P143" s="105"/>
    </row>
    <row r="144" spans="1:16" x14ac:dyDescent="0.25">
      <c r="A144" s="81" t="s">
        <v>11</v>
      </c>
      <c r="B144" s="190"/>
      <c r="C144" s="56" t="s">
        <v>379</v>
      </c>
      <c r="D144" s="138">
        <v>0</v>
      </c>
      <c r="E144" s="21" t="s">
        <v>383</v>
      </c>
      <c r="F144" s="97">
        <v>0</v>
      </c>
      <c r="G144" s="194">
        <f t="shared" ref="G144" si="71">F144*D144</f>
        <v>0</v>
      </c>
      <c r="H144" s="99">
        <v>0</v>
      </c>
      <c r="I144" s="194">
        <f>H144*D144*usnonlaborinflation_yr2</f>
        <v>0</v>
      </c>
      <c r="J144" s="99">
        <v>0</v>
      </c>
      <c r="K144" s="194">
        <f>J144*D144*usnonlaborinflation_yr3</f>
        <v>0</v>
      </c>
      <c r="L144" s="102">
        <f t="shared" ref="L144:L146" si="72">SUM(F144,H144,J144)</f>
        <v>0</v>
      </c>
      <c r="M144" s="103">
        <f t="shared" ref="M144:M146" si="73">SUM(G144,I144,K144)</f>
        <v>0</v>
      </c>
      <c r="O144" s="104">
        <f t="shared" ref="O144:O146" si="74">SUMIF($F$7:$K$7,$G$7,F144:K144)</f>
        <v>0</v>
      </c>
      <c r="P144" s="105">
        <f t="shared" ref="P144:P146" si="75">O144-M144</f>
        <v>0</v>
      </c>
    </row>
    <row r="145" spans="1:17" x14ac:dyDescent="0.25">
      <c r="A145" s="81" t="s">
        <v>16</v>
      </c>
      <c r="B145" s="190"/>
      <c r="C145" s="56" t="s">
        <v>379</v>
      </c>
      <c r="D145" s="138">
        <v>0</v>
      </c>
      <c r="E145" s="21" t="s">
        <v>383</v>
      </c>
      <c r="F145" s="97">
        <v>0</v>
      </c>
      <c r="G145" s="194">
        <f t="shared" ref="G145:G146" si="76">F145*D145</f>
        <v>0</v>
      </c>
      <c r="H145" s="99">
        <v>0</v>
      </c>
      <c r="I145" s="194">
        <f>H145*D145*usnonlaborinflation_yr2</f>
        <v>0</v>
      </c>
      <c r="J145" s="99">
        <v>0</v>
      </c>
      <c r="K145" s="194">
        <f>J145*D145*usnonlaborinflation_yr3</f>
        <v>0</v>
      </c>
      <c r="L145" s="102">
        <f t="shared" si="72"/>
        <v>0</v>
      </c>
      <c r="M145" s="103">
        <f t="shared" si="73"/>
        <v>0</v>
      </c>
      <c r="O145" s="104">
        <f t="shared" si="74"/>
        <v>0</v>
      </c>
      <c r="P145" s="105">
        <f t="shared" si="75"/>
        <v>0</v>
      </c>
    </row>
    <row r="146" spans="1:17" x14ac:dyDescent="0.25">
      <c r="A146" s="81" t="s">
        <v>17</v>
      </c>
      <c r="B146" s="190"/>
      <c r="C146" s="56" t="s">
        <v>379</v>
      </c>
      <c r="D146" s="138">
        <v>0</v>
      </c>
      <c r="E146" s="21" t="s">
        <v>383</v>
      </c>
      <c r="F146" s="97">
        <v>0</v>
      </c>
      <c r="G146" s="194">
        <f t="shared" si="76"/>
        <v>0</v>
      </c>
      <c r="H146" s="99">
        <v>0</v>
      </c>
      <c r="I146" s="194">
        <f>H146*D146*usnonlaborinflation_yr2</f>
        <v>0</v>
      </c>
      <c r="J146" s="99">
        <v>0</v>
      </c>
      <c r="K146" s="194">
        <f>J146*D146*usnonlaborinflation_yr3</f>
        <v>0</v>
      </c>
      <c r="L146" s="102">
        <f t="shared" si="72"/>
        <v>0</v>
      </c>
      <c r="M146" s="103">
        <f t="shared" si="73"/>
        <v>0</v>
      </c>
      <c r="O146" s="104">
        <f t="shared" si="74"/>
        <v>0</v>
      </c>
      <c r="P146" s="105">
        <f t="shared" si="75"/>
        <v>0</v>
      </c>
    </row>
    <row r="147" spans="1:17" x14ac:dyDescent="0.25">
      <c r="A147" s="56" t="s">
        <v>403</v>
      </c>
      <c r="B147" s="57"/>
      <c r="C147" s="56"/>
      <c r="D147" s="108"/>
      <c r="F147" s="84"/>
      <c r="G147" s="109">
        <f>SUM(G144:G146)</f>
        <v>0</v>
      </c>
      <c r="H147" s="143"/>
      <c r="I147" s="109">
        <f>SUM(I144:I146)</f>
        <v>0</v>
      </c>
      <c r="J147" s="143"/>
      <c r="K147" s="109">
        <f>SUM(K144:K146)</f>
        <v>0</v>
      </c>
      <c r="L147" s="88"/>
      <c r="M147" s="111">
        <f>SUM(M144:M146)</f>
        <v>0</v>
      </c>
      <c r="N147" s="43"/>
      <c r="O147" s="112">
        <f>SUM(O144:O146)</f>
        <v>0</v>
      </c>
      <c r="P147" s="113">
        <f>O147-M147</f>
        <v>0</v>
      </c>
    </row>
    <row r="148" spans="1:17" x14ac:dyDescent="0.25">
      <c r="A148" s="80"/>
      <c r="B148" s="145"/>
      <c r="C148" s="58"/>
      <c r="D148" s="148"/>
      <c r="E148" s="149"/>
      <c r="F148" s="150"/>
      <c r="G148" s="109"/>
      <c r="H148" s="143"/>
      <c r="I148" s="176"/>
      <c r="J148" s="143"/>
      <c r="K148" s="176"/>
      <c r="L148" s="90"/>
      <c r="M148" s="111"/>
      <c r="O148" s="90"/>
      <c r="P148" s="113"/>
    </row>
    <row r="149" spans="1:17" ht="15.75" thickBot="1" x14ac:dyDescent="0.3">
      <c r="A149" s="114" t="s">
        <v>404</v>
      </c>
      <c r="B149" s="115"/>
      <c r="C149" s="116"/>
      <c r="D149" s="117"/>
      <c r="E149" s="118"/>
      <c r="F149" s="119"/>
      <c r="G149" s="120">
        <f>+G147+G141</f>
        <v>0</v>
      </c>
      <c r="H149" s="130"/>
      <c r="I149" s="120">
        <f>+I147+I141</f>
        <v>0</v>
      </c>
      <c r="J149" s="130"/>
      <c r="K149" s="120">
        <f>+K147+K141</f>
        <v>0</v>
      </c>
      <c r="L149" s="195"/>
      <c r="M149" s="141">
        <f>+M147+M141</f>
        <v>0</v>
      </c>
      <c r="O149" s="196">
        <f>+O147+O141</f>
        <v>0</v>
      </c>
      <c r="P149" s="125">
        <f>O149-M149</f>
        <v>0</v>
      </c>
    </row>
    <row r="150" spans="1:17" ht="15.75" thickBot="1" x14ac:dyDescent="0.3">
      <c r="A150" s="197" t="s">
        <v>426</v>
      </c>
      <c r="B150" s="198"/>
      <c r="C150" s="197"/>
      <c r="D150" s="199"/>
      <c r="E150" s="200"/>
      <c r="F150" s="201"/>
      <c r="G150" s="202">
        <f>SUM(G149,G106,G130,G95,G80,G71,G53,G36,G28)</f>
        <v>0</v>
      </c>
      <c r="H150" s="203"/>
      <c r="I150" s="202">
        <f>SUM(I149,I106,I130,I95,I80,I71,I53,I36,I28)</f>
        <v>0</v>
      </c>
      <c r="J150" s="203"/>
      <c r="K150" s="202">
        <f>SUM(K149,K106,K130,K95,K80,K71,K53,K36,K28)</f>
        <v>0</v>
      </c>
      <c r="L150" s="204"/>
      <c r="M150" s="205">
        <f>SUM(M149,M106,M130,M95,M80,M71,M53,M36,M28)</f>
        <v>0</v>
      </c>
      <c r="O150" s="204">
        <f>SUM(O149,O106,O130,O95,O80,O71,O53,O36,O28)</f>
        <v>0</v>
      </c>
      <c r="P150" s="206">
        <f>O150-M150</f>
        <v>0</v>
      </c>
    </row>
    <row r="151" spans="1:17" x14ac:dyDescent="0.25">
      <c r="A151" s="56"/>
      <c r="B151" s="57"/>
      <c r="C151" s="56"/>
      <c r="D151" s="56"/>
      <c r="E151" s="46"/>
      <c r="F151" s="61"/>
      <c r="G151" s="207" t="s">
        <v>7</v>
      </c>
      <c r="H151" s="165"/>
      <c r="I151" s="208" t="s">
        <v>7</v>
      </c>
      <c r="J151" s="165"/>
      <c r="K151" s="208" t="s">
        <v>7</v>
      </c>
      <c r="L151" s="209"/>
      <c r="M151" s="210" t="s">
        <v>7</v>
      </c>
      <c r="N151" s="43"/>
      <c r="O151" s="209"/>
      <c r="P151" s="211"/>
    </row>
    <row r="152" spans="1:17" x14ac:dyDescent="0.25">
      <c r="A152" s="92" t="s">
        <v>461</v>
      </c>
      <c r="B152" s="142"/>
      <c r="C152" s="80"/>
      <c r="D152" s="56"/>
      <c r="E152" s="46"/>
      <c r="F152" s="61"/>
      <c r="G152" s="164"/>
      <c r="H152" s="165"/>
      <c r="I152" s="166"/>
      <c r="J152" s="165"/>
      <c r="K152" s="166"/>
      <c r="L152" s="209"/>
      <c r="M152" s="212"/>
      <c r="N152" s="43"/>
      <c r="O152" s="209"/>
      <c r="P152" s="213"/>
      <c r="Q152" s="43"/>
    </row>
    <row r="153" spans="1:17" x14ac:dyDescent="0.25">
      <c r="A153" s="92" t="s">
        <v>476</v>
      </c>
      <c r="B153" s="107"/>
      <c r="C153" s="56"/>
      <c r="D153" s="309">
        <v>0</v>
      </c>
      <c r="E153" s="214"/>
      <c r="F153" s="97">
        <v>0</v>
      </c>
      <c r="G153" s="215">
        <f>F153*D153</f>
        <v>0</v>
      </c>
      <c r="H153" s="310">
        <v>0</v>
      </c>
      <c r="I153" s="215">
        <f>H153*D153</f>
        <v>0</v>
      </c>
      <c r="J153" s="310">
        <v>0</v>
      </c>
      <c r="K153" s="215">
        <f>J153*D152</f>
        <v>0</v>
      </c>
      <c r="L153" s="90"/>
      <c r="M153" s="103">
        <f t="shared" ref="M153:M155" si="77">SUM(G153,I153,K153)</f>
        <v>0</v>
      </c>
      <c r="N153" s="43"/>
      <c r="O153" s="102">
        <f t="shared" ref="O153:O155" si="78">SUMIF($F$7:$K$7,$G$7,F153:K153)</f>
        <v>0</v>
      </c>
      <c r="P153" s="105">
        <f t="shared" ref="P153:P155" si="79">O153-M153</f>
        <v>0</v>
      </c>
    </row>
    <row r="154" spans="1:17" x14ac:dyDescent="0.25">
      <c r="A154" s="92" t="s">
        <v>477</v>
      </c>
      <c r="B154" s="107"/>
      <c r="C154" s="56"/>
      <c r="D154" s="309">
        <v>0</v>
      </c>
      <c r="E154" s="216"/>
      <c r="F154" s="97">
        <v>0</v>
      </c>
      <c r="G154" s="215">
        <f t="shared" ref="G154:G155" si="80">F154*D154</f>
        <v>0</v>
      </c>
      <c r="H154" s="310">
        <v>0</v>
      </c>
      <c r="I154" s="215">
        <f t="shared" ref="I154:I155" si="81">H154*D154</f>
        <v>0</v>
      </c>
      <c r="J154" s="310">
        <v>0</v>
      </c>
      <c r="K154" s="215">
        <f t="shared" ref="K154:K155" si="82">J154*D153</f>
        <v>0</v>
      </c>
      <c r="L154" s="90"/>
      <c r="M154" s="103">
        <f t="shared" si="77"/>
        <v>0</v>
      </c>
      <c r="N154" s="43"/>
      <c r="O154" s="102">
        <f t="shared" si="78"/>
        <v>0</v>
      </c>
      <c r="P154" s="105">
        <f t="shared" si="79"/>
        <v>0</v>
      </c>
    </row>
    <row r="155" spans="1:17" ht="15.75" thickBot="1" x14ac:dyDescent="0.3">
      <c r="A155" s="92" t="s">
        <v>478</v>
      </c>
      <c r="B155" s="107"/>
      <c r="C155" s="56"/>
      <c r="D155" s="309">
        <v>0</v>
      </c>
      <c r="E155" s="216"/>
      <c r="F155" s="97">
        <v>0</v>
      </c>
      <c r="G155" s="215">
        <f t="shared" si="80"/>
        <v>0</v>
      </c>
      <c r="H155" s="311">
        <v>0</v>
      </c>
      <c r="I155" s="215">
        <f t="shared" si="81"/>
        <v>0</v>
      </c>
      <c r="J155" s="311">
        <v>0</v>
      </c>
      <c r="K155" s="215">
        <f t="shared" si="82"/>
        <v>0</v>
      </c>
      <c r="L155" s="90"/>
      <c r="M155" s="103">
        <f t="shared" si="77"/>
        <v>0</v>
      </c>
      <c r="N155" s="43"/>
      <c r="O155" s="102">
        <f t="shared" si="78"/>
        <v>0</v>
      </c>
      <c r="P155" s="105">
        <f t="shared" si="79"/>
        <v>0</v>
      </c>
    </row>
    <row r="156" spans="1:17" ht="15.75" thickBot="1" x14ac:dyDescent="0.3">
      <c r="A156" s="197" t="s">
        <v>8</v>
      </c>
      <c r="B156" s="198"/>
      <c r="C156" s="197"/>
      <c r="D156" s="199"/>
      <c r="E156" s="200"/>
      <c r="F156" s="201"/>
      <c r="G156" s="202">
        <f>SUM(G153:G155)</f>
        <v>0</v>
      </c>
      <c r="H156" s="203"/>
      <c r="I156" s="202">
        <f>SUM(I153:I155)</f>
        <v>0</v>
      </c>
      <c r="J156" s="203"/>
      <c r="K156" s="202">
        <f>SUM(K153:K155)</f>
        <v>0</v>
      </c>
      <c r="L156" s="204"/>
      <c r="M156" s="205">
        <f>SUM(M153:M155)</f>
        <v>0</v>
      </c>
      <c r="O156" s="204">
        <f>SUM(O153:O155)</f>
        <v>0</v>
      </c>
      <c r="P156" s="206">
        <f>O156-M156</f>
        <v>0</v>
      </c>
    </row>
    <row r="157" spans="1:17" s="43" customFormat="1" ht="15.75" thickBot="1" x14ac:dyDescent="0.3">
      <c r="A157" s="59"/>
      <c r="B157" s="178"/>
      <c r="C157" s="59"/>
      <c r="D157" s="59"/>
      <c r="E157" s="60"/>
      <c r="F157" s="302"/>
      <c r="G157" s="164"/>
      <c r="H157" s="165"/>
      <c r="I157" s="166"/>
      <c r="J157" s="165"/>
      <c r="K157" s="166"/>
      <c r="L157" s="303"/>
      <c r="M157" s="212"/>
      <c r="O157" s="303"/>
      <c r="P157" s="213"/>
    </row>
    <row r="158" spans="1:17" ht="48.75" customHeight="1" thickBot="1" x14ac:dyDescent="0.3">
      <c r="A158" s="217" t="s">
        <v>462</v>
      </c>
      <c r="B158" s="218"/>
      <c r="C158" s="219"/>
      <c r="D158" s="220"/>
      <c r="E158" s="221"/>
      <c r="F158" s="222"/>
      <c r="G158" s="223">
        <f>SUM(G156,G150)</f>
        <v>0</v>
      </c>
      <c r="H158" s="224"/>
      <c r="I158" s="223">
        <f>SUM(I156,I150)</f>
        <v>0</v>
      </c>
      <c r="J158" s="224"/>
      <c r="K158" s="223">
        <f>SUM(K156,K150)</f>
        <v>0</v>
      </c>
      <c r="L158" s="308"/>
      <c r="M158" s="226">
        <f>SUM(M156,M150)</f>
        <v>0</v>
      </c>
      <c r="O158" s="225">
        <f>O156+O150</f>
        <v>0</v>
      </c>
      <c r="P158" s="227">
        <f>O158-M158</f>
        <v>0</v>
      </c>
    </row>
  </sheetData>
  <mergeCells count="12">
    <mergeCell ref="A6:A7"/>
    <mergeCell ref="B6:B7"/>
    <mergeCell ref="B136:B140"/>
    <mergeCell ref="D4:M4"/>
    <mergeCell ref="O6:P6"/>
    <mergeCell ref="L6:M6"/>
    <mergeCell ref="C6:C7"/>
    <mergeCell ref="D6:D7"/>
    <mergeCell ref="E6:E7"/>
    <mergeCell ref="F6:G6"/>
    <mergeCell ref="H6:I6"/>
    <mergeCell ref="J6:K6"/>
  </mergeCells>
  <phoneticPr fontId="0" type="noConversion"/>
  <dataValidations xWindow="343" yWindow="278" count="5">
    <dataValidation allowBlank="1" showInputMessage="1" showErrorMessage="1" promptTitle="Attention!" prompt="Equipment under threshhold for Nonexpendable equipment such as cameras, printers, etc" sqref="A56" xr:uid="{00000000-0002-0000-0600-000000000000}"/>
    <dataValidation allowBlank="1" showErrorMessage="1" prompt="Taxis, parking, rental cars, visas, inoculations, baggage, and other miscellaneous costs for travel between more than one country.  Does not apply to travel where destination and point of origin are within North America. -may require prior approval " sqref="A41:A44" xr:uid="{00000000-0002-0000-0600-000002000000}"/>
    <dataValidation allowBlank="1" showInputMessage="1" showErrorMessage="1" prompt="Please use the latest US State Dept. rates" sqref="A45" xr:uid="{00000000-0002-0000-0600-000003000000}"/>
    <dataValidation allowBlank="1" showInputMessage="1" showErrorMessage="1" prompt="Taxis, parking, rental cars, visas, inoculations, baggage, and other miscellaneous costs for travel where both origin and destination are within North America for the full length of the trip" sqref="A49" xr:uid="{00000000-0002-0000-0600-000004000000}"/>
    <dataValidation allowBlank="1" showInputMessage="1" showErrorMessage="1" prompt=" " sqref="A50 A39" xr:uid="{00000000-0002-0000-0600-000005000000}"/>
  </dataValidations>
  <printOptions horizontalCentered="1" gridLinesSet="0"/>
  <pageMargins left="0" right="0" top="0.5" bottom="0.75" header="0.5" footer="0.2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4"/>
  <sheetViews>
    <sheetView topLeftCell="A28" zoomScaleNormal="100" workbookViewId="0"/>
  </sheetViews>
  <sheetFormatPr defaultColWidth="9.140625" defaultRowHeight="14.25" x14ac:dyDescent="0.2"/>
  <cols>
    <col min="1" max="1" width="23.5703125" style="234" customWidth="1"/>
    <col min="2" max="2" width="5.28515625" style="231" customWidth="1"/>
    <col min="3" max="3" width="11" style="230" customWidth="1"/>
    <col min="4" max="4" width="53.140625" style="230" customWidth="1"/>
    <col min="5" max="5" width="11.140625" style="231" customWidth="1"/>
    <col min="6" max="6" width="8.28515625" style="231" customWidth="1"/>
    <col min="7" max="7" width="13.7109375" style="232" customWidth="1"/>
    <col min="8" max="8" width="2.85546875" style="230" customWidth="1"/>
    <col min="9" max="9" width="8.42578125" style="233" customWidth="1"/>
    <col min="10" max="10" width="1.7109375" style="233" customWidth="1"/>
    <col min="11" max="16384" width="9.140625" style="234"/>
  </cols>
  <sheetData>
    <row r="1" spans="1:10" ht="15" x14ac:dyDescent="0.2">
      <c r="A1" s="228" t="str">
        <f>'Detailed Budget'!A1</f>
        <v>Org name</v>
      </c>
      <c r="B1" s="229"/>
    </row>
    <row r="2" spans="1:10" ht="15" x14ac:dyDescent="0.2">
      <c r="A2" s="228" t="str">
        <f>'Detailed Budget'!A2</f>
        <v>Project Name:ABC</v>
      </c>
      <c r="B2" s="229"/>
    </row>
    <row r="3" spans="1:10" ht="15" x14ac:dyDescent="0.2">
      <c r="A3" s="228" t="str">
        <f>'Detailed Budget'!A3</f>
        <v>Project Start Date:</v>
      </c>
      <c r="C3" s="235">
        <f>'Detailed Budget'!B3</f>
        <v>45261</v>
      </c>
      <c r="D3" s="234"/>
    </row>
    <row r="4" spans="1:10" ht="15" x14ac:dyDescent="0.2">
      <c r="A4" s="228" t="str">
        <f>'Detailed Budget'!A4</f>
        <v>Project End Date:</v>
      </c>
      <c r="C4" s="235">
        <f>'Detailed Budget'!B4</f>
        <v>46446</v>
      </c>
      <c r="D4" s="234"/>
    </row>
    <row r="5" spans="1:10" s="228" customFormat="1" ht="15" x14ac:dyDescent="0.2">
      <c r="A5" s="228" t="s">
        <v>438</v>
      </c>
      <c r="B5" s="229"/>
      <c r="C5" s="236"/>
      <c r="D5" s="236"/>
      <c r="E5" s="229"/>
      <c r="F5" s="229"/>
      <c r="G5" s="237"/>
      <c r="H5" s="236"/>
      <c r="I5" s="238"/>
      <c r="J5" s="238"/>
    </row>
    <row r="7" spans="1:10" s="240" customFormat="1" x14ac:dyDescent="0.2">
      <c r="A7" s="381" t="s">
        <v>425</v>
      </c>
      <c r="B7" s="381"/>
      <c r="C7" s="381"/>
      <c r="D7" s="381"/>
      <c r="E7" s="381"/>
      <c r="F7" s="381"/>
      <c r="G7" s="381"/>
      <c r="H7" s="381"/>
      <c r="I7" s="381"/>
      <c r="J7" s="239"/>
    </row>
    <row r="8" spans="1:10" s="240" customFormat="1" ht="18" customHeight="1" x14ac:dyDescent="0.2">
      <c r="A8" s="381"/>
      <c r="B8" s="381"/>
      <c r="C8" s="381"/>
      <c r="D8" s="381"/>
      <c r="E8" s="381"/>
      <c r="F8" s="381"/>
      <c r="G8" s="381"/>
      <c r="H8" s="381"/>
      <c r="I8" s="381"/>
      <c r="J8" s="239"/>
    </row>
    <row r="9" spans="1:10" ht="16.5" customHeight="1" thickBot="1" x14ac:dyDescent="0.25">
      <c r="A9" s="228" t="s">
        <v>439</v>
      </c>
      <c r="D9" s="382" t="s">
        <v>428</v>
      </c>
      <c r="E9" s="382"/>
      <c r="F9" s="382"/>
      <c r="G9" s="382"/>
      <c r="H9" s="382"/>
      <c r="I9" s="382"/>
    </row>
    <row r="10" spans="1:10" s="242" customFormat="1" ht="31.5" customHeight="1" thickBot="1" x14ac:dyDescent="0.25">
      <c r="A10" s="241" t="s">
        <v>440</v>
      </c>
      <c r="B10" s="237"/>
      <c r="C10" s="378" t="s">
        <v>5</v>
      </c>
      <c r="D10" s="379"/>
      <c r="E10" s="379"/>
      <c r="F10" s="379"/>
      <c r="G10" s="379"/>
      <c r="H10" s="379"/>
      <c r="I10" s="379"/>
      <c r="J10" s="380"/>
    </row>
    <row r="11" spans="1:10" ht="15" x14ac:dyDescent="0.2">
      <c r="A11" s="243"/>
      <c r="B11" s="244"/>
      <c r="C11" s="245"/>
      <c r="D11" s="246"/>
      <c r="E11" s="247"/>
      <c r="F11" s="247"/>
      <c r="G11" s="248"/>
      <c r="H11" s="249"/>
      <c r="I11" s="250"/>
      <c r="J11" s="251"/>
    </row>
    <row r="12" spans="1:10" ht="45" x14ac:dyDescent="0.2">
      <c r="A12" s="252"/>
      <c r="B12" s="244"/>
      <c r="C12" s="245"/>
      <c r="D12" s="253" t="s">
        <v>49</v>
      </c>
      <c r="E12" s="254" t="s">
        <v>411</v>
      </c>
      <c r="F12" s="254" t="s">
        <v>412</v>
      </c>
      <c r="G12" s="255" t="s">
        <v>413</v>
      </c>
      <c r="H12" s="249"/>
      <c r="I12" s="254" t="s">
        <v>36</v>
      </c>
      <c r="J12" s="251"/>
    </row>
    <row r="13" spans="1:10" x14ac:dyDescent="0.2">
      <c r="A13" s="252"/>
      <c r="B13" s="256"/>
      <c r="C13" s="257"/>
      <c r="D13" s="258" t="s">
        <v>463</v>
      </c>
      <c r="E13" s="259"/>
      <c r="F13" s="260"/>
      <c r="G13" s="261"/>
      <c r="H13" s="262"/>
      <c r="I13" s="263" t="str">
        <f>IF(G13="","",E13*F13*G13)</f>
        <v/>
      </c>
      <c r="J13" s="264"/>
    </row>
    <row r="14" spans="1:10" x14ac:dyDescent="0.2">
      <c r="A14" s="252"/>
      <c r="B14" s="256"/>
      <c r="C14" s="257"/>
      <c r="D14" s="258" t="s">
        <v>463</v>
      </c>
      <c r="E14" s="259"/>
      <c r="F14" s="260"/>
      <c r="G14" s="261"/>
      <c r="H14" s="262"/>
      <c r="I14" s="263" t="str">
        <f t="shared" ref="I14:I29" si="0">IF(G14="","",E14*F14*G14)</f>
        <v/>
      </c>
      <c r="J14" s="264"/>
    </row>
    <row r="15" spans="1:10" x14ac:dyDescent="0.2">
      <c r="A15" s="252"/>
      <c r="B15" s="256"/>
      <c r="C15" s="257"/>
      <c r="D15" s="258" t="s">
        <v>463</v>
      </c>
      <c r="E15" s="259"/>
      <c r="F15" s="260"/>
      <c r="G15" s="261"/>
      <c r="H15" s="262"/>
      <c r="I15" s="263" t="str">
        <f t="shared" si="0"/>
        <v/>
      </c>
      <c r="J15" s="264"/>
    </row>
    <row r="16" spans="1:10" x14ac:dyDescent="0.2">
      <c r="A16" s="252"/>
      <c r="B16" s="256"/>
      <c r="C16" s="257"/>
      <c r="D16" s="258" t="s">
        <v>414</v>
      </c>
      <c r="E16" s="259"/>
      <c r="F16" s="260"/>
      <c r="G16" s="261"/>
      <c r="H16" s="262"/>
      <c r="I16" s="263" t="str">
        <f t="shared" si="0"/>
        <v/>
      </c>
      <c r="J16" s="264"/>
    </row>
    <row r="17" spans="1:10" x14ac:dyDescent="0.2">
      <c r="A17" s="252"/>
      <c r="B17" s="256"/>
      <c r="C17" s="257"/>
      <c r="D17" s="258" t="s">
        <v>415</v>
      </c>
      <c r="E17" s="259"/>
      <c r="F17" s="260"/>
      <c r="G17" s="261"/>
      <c r="H17" s="262"/>
      <c r="I17" s="263" t="str">
        <f t="shared" si="0"/>
        <v/>
      </c>
      <c r="J17" s="264"/>
    </row>
    <row r="18" spans="1:10" x14ac:dyDescent="0.2">
      <c r="A18" s="252"/>
      <c r="B18" s="256"/>
      <c r="C18" s="257"/>
      <c r="D18" s="258" t="s">
        <v>384</v>
      </c>
      <c r="E18" s="259"/>
      <c r="F18" s="260"/>
      <c r="G18" s="261"/>
      <c r="H18" s="262"/>
      <c r="I18" s="263" t="str">
        <f t="shared" si="0"/>
        <v/>
      </c>
      <c r="J18" s="264"/>
    </row>
    <row r="19" spans="1:10" x14ac:dyDescent="0.2">
      <c r="A19" s="252"/>
      <c r="B19" s="256"/>
      <c r="C19" s="257"/>
      <c r="D19" s="265" t="s">
        <v>416</v>
      </c>
      <c r="E19" s="266"/>
      <c r="F19" s="267"/>
      <c r="G19" s="268"/>
      <c r="H19" s="262"/>
      <c r="I19" s="263" t="str">
        <f t="shared" si="0"/>
        <v/>
      </c>
      <c r="J19" s="264"/>
    </row>
    <row r="20" spans="1:10" x14ac:dyDescent="0.2">
      <c r="A20" s="252"/>
      <c r="B20" s="256"/>
      <c r="C20" s="257"/>
      <c r="D20" s="258" t="s">
        <v>417</v>
      </c>
      <c r="E20" s="259"/>
      <c r="F20" s="260"/>
      <c r="G20" s="269"/>
      <c r="H20" s="262"/>
      <c r="I20" s="263" t="str">
        <f t="shared" si="0"/>
        <v/>
      </c>
      <c r="J20" s="264"/>
    </row>
    <row r="21" spans="1:10" x14ac:dyDescent="0.2">
      <c r="A21" s="252"/>
      <c r="B21" s="256"/>
      <c r="C21" s="257"/>
      <c r="D21" s="258" t="s">
        <v>418</v>
      </c>
      <c r="E21" s="259"/>
      <c r="F21" s="260"/>
      <c r="G21" s="261"/>
      <c r="H21" s="262"/>
      <c r="I21" s="263" t="str">
        <f t="shared" si="0"/>
        <v/>
      </c>
      <c r="J21" s="264"/>
    </row>
    <row r="22" spans="1:10" x14ac:dyDescent="0.2">
      <c r="A22" s="252"/>
      <c r="B22" s="256"/>
      <c r="C22" s="257"/>
      <c r="D22" s="258" t="s">
        <v>419</v>
      </c>
      <c r="E22" s="259"/>
      <c r="F22" s="260"/>
      <c r="G22" s="261"/>
      <c r="H22" s="262"/>
      <c r="I22" s="263" t="str">
        <f t="shared" si="0"/>
        <v/>
      </c>
      <c r="J22" s="264"/>
    </row>
    <row r="23" spans="1:10" x14ac:dyDescent="0.2">
      <c r="A23" s="252"/>
      <c r="B23" s="256"/>
      <c r="C23" s="257"/>
      <c r="D23" s="258" t="s">
        <v>420</v>
      </c>
      <c r="E23" s="259"/>
      <c r="F23" s="260"/>
      <c r="G23" s="261"/>
      <c r="H23" s="262"/>
      <c r="I23" s="263" t="str">
        <f t="shared" si="0"/>
        <v/>
      </c>
      <c r="J23" s="264"/>
    </row>
    <row r="24" spans="1:10" x14ac:dyDescent="0.2">
      <c r="A24" s="252"/>
      <c r="B24" s="256"/>
      <c r="C24" s="257"/>
      <c r="D24" s="258" t="s">
        <v>421</v>
      </c>
      <c r="E24" s="259"/>
      <c r="F24" s="260"/>
      <c r="G24" s="261"/>
      <c r="H24" s="262"/>
      <c r="I24" s="263" t="str">
        <f t="shared" si="0"/>
        <v/>
      </c>
      <c r="J24" s="264"/>
    </row>
    <row r="25" spans="1:10" x14ac:dyDescent="0.2">
      <c r="A25" s="252"/>
      <c r="B25" s="256"/>
      <c r="C25" s="257"/>
      <c r="D25" s="258" t="s">
        <v>422</v>
      </c>
      <c r="E25" s="259"/>
      <c r="F25" s="260"/>
      <c r="G25" s="261"/>
      <c r="H25" s="262"/>
      <c r="I25" s="263" t="str">
        <f t="shared" si="0"/>
        <v/>
      </c>
      <c r="J25" s="264"/>
    </row>
    <row r="26" spans="1:10" x14ac:dyDescent="0.2">
      <c r="A26" s="252"/>
      <c r="B26" s="256"/>
      <c r="C26" s="257"/>
      <c r="D26" s="258" t="s">
        <v>423</v>
      </c>
      <c r="E26" s="259"/>
      <c r="F26" s="260"/>
      <c r="G26" s="261"/>
      <c r="H26" s="262"/>
      <c r="I26" s="263" t="str">
        <f t="shared" si="0"/>
        <v/>
      </c>
      <c r="J26" s="264"/>
    </row>
    <row r="27" spans="1:10" x14ac:dyDescent="0.2">
      <c r="A27" s="252"/>
      <c r="B27" s="256"/>
      <c r="C27" s="257"/>
      <c r="D27" s="258" t="s">
        <v>424</v>
      </c>
      <c r="E27" s="259"/>
      <c r="F27" s="260"/>
      <c r="G27" s="261"/>
      <c r="H27" s="262"/>
      <c r="I27" s="263" t="str">
        <f t="shared" si="0"/>
        <v/>
      </c>
      <c r="J27" s="264"/>
    </row>
    <row r="28" spans="1:10" x14ac:dyDescent="0.2">
      <c r="A28" s="252"/>
      <c r="B28" s="256"/>
      <c r="C28" s="257"/>
      <c r="D28" s="258"/>
      <c r="E28" s="259"/>
      <c r="F28" s="260"/>
      <c r="G28" s="261"/>
      <c r="H28" s="262"/>
      <c r="I28" s="263" t="str">
        <f t="shared" si="0"/>
        <v/>
      </c>
      <c r="J28" s="264"/>
    </row>
    <row r="29" spans="1:10" x14ac:dyDescent="0.2">
      <c r="A29" s="252"/>
      <c r="B29" s="256"/>
      <c r="C29" s="257"/>
      <c r="D29" s="258"/>
      <c r="E29" s="259"/>
      <c r="F29" s="260"/>
      <c r="G29" s="261"/>
      <c r="H29" s="262"/>
      <c r="I29" s="263" t="str">
        <f t="shared" si="0"/>
        <v/>
      </c>
      <c r="J29" s="264"/>
    </row>
    <row r="30" spans="1:10" x14ac:dyDescent="0.2">
      <c r="A30" s="252"/>
      <c r="B30" s="256"/>
      <c r="C30" s="257"/>
      <c r="D30" s="258"/>
      <c r="E30" s="259"/>
      <c r="F30" s="260"/>
      <c r="G30" s="261"/>
      <c r="H30" s="262"/>
      <c r="I30" s="263" t="str">
        <f t="shared" ref="I30:I37" si="1">IF(G30="","",E30*F30*G30)</f>
        <v/>
      </c>
      <c r="J30" s="264"/>
    </row>
    <row r="31" spans="1:10" ht="1.1499999999999999" customHeight="1" x14ac:dyDescent="0.2">
      <c r="A31" s="252"/>
      <c r="B31" s="256"/>
      <c r="C31" s="257"/>
      <c r="D31" s="258"/>
      <c r="E31" s="259"/>
      <c r="F31" s="260"/>
      <c r="G31" s="261"/>
      <c r="H31" s="262"/>
      <c r="I31" s="263" t="str">
        <f t="shared" si="1"/>
        <v/>
      </c>
      <c r="J31" s="264"/>
    </row>
    <row r="32" spans="1:10" ht="1.1499999999999999" hidden="1" customHeight="1" x14ac:dyDescent="0.2">
      <c r="A32" s="252"/>
      <c r="B32" s="256"/>
      <c r="C32" s="257"/>
      <c r="D32" s="258"/>
      <c r="E32" s="259"/>
      <c r="F32" s="260"/>
      <c r="G32" s="261"/>
      <c r="H32" s="262"/>
      <c r="I32" s="263" t="str">
        <f t="shared" si="1"/>
        <v/>
      </c>
      <c r="J32" s="264"/>
    </row>
    <row r="33" spans="1:10" hidden="1" x14ac:dyDescent="0.2">
      <c r="A33" s="252"/>
      <c r="B33" s="256"/>
      <c r="C33" s="257"/>
      <c r="D33" s="258"/>
      <c r="E33" s="259"/>
      <c r="F33" s="260"/>
      <c r="G33" s="261"/>
      <c r="H33" s="262"/>
      <c r="I33" s="263" t="str">
        <f t="shared" si="1"/>
        <v/>
      </c>
      <c r="J33" s="264"/>
    </row>
    <row r="34" spans="1:10" hidden="1" x14ac:dyDescent="0.2">
      <c r="A34" s="252"/>
      <c r="B34" s="256"/>
      <c r="C34" s="257"/>
      <c r="D34" s="258"/>
      <c r="E34" s="259"/>
      <c r="F34" s="260"/>
      <c r="G34" s="261"/>
      <c r="H34" s="262"/>
      <c r="I34" s="263" t="str">
        <f t="shared" si="1"/>
        <v/>
      </c>
      <c r="J34" s="264"/>
    </row>
    <row r="35" spans="1:10" hidden="1" x14ac:dyDescent="0.2">
      <c r="A35" s="252"/>
      <c r="B35" s="256"/>
      <c r="C35" s="257"/>
      <c r="D35" s="258"/>
      <c r="E35" s="259"/>
      <c r="F35" s="260"/>
      <c r="G35" s="261"/>
      <c r="H35" s="262"/>
      <c r="I35" s="263" t="str">
        <f t="shared" si="1"/>
        <v/>
      </c>
      <c r="J35" s="264"/>
    </row>
    <row r="36" spans="1:10" hidden="1" x14ac:dyDescent="0.2">
      <c r="A36" s="252"/>
      <c r="B36" s="256"/>
      <c r="C36" s="257"/>
      <c r="D36" s="258"/>
      <c r="E36" s="259"/>
      <c r="F36" s="260"/>
      <c r="G36" s="261"/>
      <c r="H36" s="262"/>
      <c r="I36" s="263" t="str">
        <f t="shared" si="1"/>
        <v/>
      </c>
      <c r="J36" s="264"/>
    </row>
    <row r="37" spans="1:10" hidden="1" x14ac:dyDescent="0.2">
      <c r="A37" s="252"/>
      <c r="B37" s="256"/>
      <c r="C37" s="257"/>
      <c r="D37" s="270"/>
      <c r="E37" s="271"/>
      <c r="F37" s="272"/>
      <c r="G37" s="273"/>
      <c r="H37" s="262"/>
      <c r="I37" s="263" t="str">
        <f t="shared" si="1"/>
        <v/>
      </c>
      <c r="J37" s="264"/>
    </row>
    <row r="38" spans="1:10" ht="6" customHeight="1" thickBot="1" x14ac:dyDescent="0.25">
      <c r="A38" s="252"/>
      <c r="C38" s="257"/>
      <c r="D38" s="262"/>
      <c r="E38" s="256"/>
      <c r="F38" s="256"/>
      <c r="G38" s="274"/>
      <c r="H38" s="262"/>
      <c r="I38" s="256"/>
      <c r="J38" s="264"/>
    </row>
    <row r="39" spans="1:10" s="228" customFormat="1" ht="15.75" thickBot="1" x14ac:dyDescent="0.25">
      <c r="A39" s="275"/>
      <c r="B39" s="276"/>
      <c r="C39" s="277"/>
      <c r="D39" s="278" t="s">
        <v>443</v>
      </c>
      <c r="E39" s="279"/>
      <c r="F39" s="279"/>
      <c r="G39" s="280"/>
      <c r="H39" s="249"/>
      <c r="I39" s="281">
        <f>SUM(I13:I38)</f>
        <v>0</v>
      </c>
      <c r="J39" s="282"/>
    </row>
    <row r="40" spans="1:10" ht="9" customHeight="1" thickBot="1" x14ac:dyDescent="0.25">
      <c r="A40" s="283"/>
      <c r="C40" s="284"/>
      <c r="D40" s="285"/>
      <c r="E40" s="286"/>
      <c r="F40" s="286"/>
      <c r="G40" s="287"/>
      <c r="H40" s="285"/>
      <c r="I40" s="288"/>
      <c r="J40" s="289"/>
    </row>
    <row r="41" spans="1:10" ht="7.5" customHeight="1" x14ac:dyDescent="0.2"/>
    <row r="42" spans="1:10" ht="6.75" customHeight="1" x14ac:dyDescent="0.2">
      <c r="B42" s="234"/>
      <c r="D42" s="234"/>
    </row>
    <row r="43" spans="1:10" ht="16.5" customHeight="1" thickBot="1" x14ac:dyDescent="0.25">
      <c r="A43" s="228" t="s">
        <v>441</v>
      </c>
    </row>
    <row r="44" spans="1:10" s="242" customFormat="1" ht="32.25" customHeight="1" thickBot="1" x14ac:dyDescent="0.25">
      <c r="A44" s="241" t="s">
        <v>442</v>
      </c>
      <c r="B44" s="237"/>
      <c r="C44" s="378" t="s">
        <v>5</v>
      </c>
      <c r="D44" s="379"/>
      <c r="E44" s="379"/>
      <c r="F44" s="379"/>
      <c r="G44" s="379"/>
      <c r="H44" s="379"/>
      <c r="I44" s="379"/>
      <c r="J44" s="380"/>
    </row>
    <row r="45" spans="1:10" ht="15" x14ac:dyDescent="0.2">
      <c r="A45" s="243"/>
      <c r="B45" s="244"/>
      <c r="C45" s="245"/>
      <c r="D45" s="246"/>
      <c r="E45" s="247"/>
      <c r="F45" s="247"/>
      <c r="G45" s="248"/>
      <c r="H45" s="249"/>
      <c r="I45" s="250"/>
      <c r="J45" s="251"/>
    </row>
    <row r="46" spans="1:10" ht="45" x14ac:dyDescent="0.2">
      <c r="A46" s="252"/>
      <c r="B46" s="244"/>
      <c r="C46" s="245"/>
      <c r="D46" s="253" t="s">
        <v>49</v>
      </c>
      <c r="E46" s="254" t="s">
        <v>411</v>
      </c>
      <c r="F46" s="254" t="s">
        <v>412</v>
      </c>
      <c r="G46" s="255" t="s">
        <v>413</v>
      </c>
      <c r="H46" s="249"/>
      <c r="I46" s="254" t="s">
        <v>36</v>
      </c>
      <c r="J46" s="251"/>
    </row>
    <row r="47" spans="1:10" x14ac:dyDescent="0.2">
      <c r="A47" s="252"/>
      <c r="B47" s="256"/>
      <c r="C47" s="257"/>
      <c r="D47" s="290" t="s">
        <v>463</v>
      </c>
      <c r="E47" s="259"/>
      <c r="F47" s="260"/>
      <c r="G47" s="261"/>
      <c r="H47" s="262"/>
      <c r="I47" s="263" t="str">
        <f>IF(G47="","",E47*F47*G47)</f>
        <v/>
      </c>
      <c r="J47" s="264"/>
    </row>
    <row r="48" spans="1:10" x14ac:dyDescent="0.2">
      <c r="A48" s="252"/>
      <c r="B48" s="256"/>
      <c r="C48" s="257"/>
      <c r="D48" s="290" t="s">
        <v>463</v>
      </c>
      <c r="E48" s="259"/>
      <c r="F48" s="260"/>
      <c r="G48" s="261"/>
      <c r="H48" s="262"/>
      <c r="I48" s="263" t="str">
        <f t="shared" ref="I48:I64" si="2">IF(G48="","",E48*F48*G48)</f>
        <v/>
      </c>
      <c r="J48" s="264"/>
    </row>
    <row r="49" spans="1:10" x14ac:dyDescent="0.2">
      <c r="A49" s="252"/>
      <c r="B49" s="256"/>
      <c r="C49" s="257"/>
      <c r="D49" s="290" t="s">
        <v>463</v>
      </c>
      <c r="E49" s="259"/>
      <c r="F49" s="260"/>
      <c r="G49" s="261"/>
      <c r="H49" s="262"/>
      <c r="I49" s="263" t="str">
        <f t="shared" si="2"/>
        <v/>
      </c>
      <c r="J49" s="264"/>
    </row>
    <row r="50" spans="1:10" x14ac:dyDescent="0.2">
      <c r="A50" s="252"/>
      <c r="B50" s="256"/>
      <c r="C50" s="257"/>
      <c r="D50" s="258" t="s">
        <v>414</v>
      </c>
      <c r="E50" s="259"/>
      <c r="F50" s="260"/>
      <c r="G50" s="261"/>
      <c r="H50" s="262"/>
      <c r="I50" s="263" t="str">
        <f t="shared" si="2"/>
        <v/>
      </c>
      <c r="J50" s="264"/>
    </row>
    <row r="51" spans="1:10" x14ac:dyDescent="0.2">
      <c r="A51" s="252"/>
      <c r="B51" s="256"/>
      <c r="C51" s="257"/>
      <c r="D51" s="258" t="s">
        <v>415</v>
      </c>
      <c r="E51" s="259"/>
      <c r="F51" s="260"/>
      <c r="G51" s="261"/>
      <c r="H51" s="262"/>
      <c r="I51" s="263" t="str">
        <f t="shared" si="2"/>
        <v/>
      </c>
      <c r="J51" s="264"/>
    </row>
    <row r="52" spans="1:10" x14ac:dyDescent="0.2">
      <c r="A52" s="252"/>
      <c r="B52" s="256"/>
      <c r="C52" s="257"/>
      <c r="D52" s="258" t="s">
        <v>384</v>
      </c>
      <c r="E52" s="259"/>
      <c r="F52" s="260"/>
      <c r="G52" s="261"/>
      <c r="H52" s="262"/>
      <c r="I52" s="263" t="str">
        <f t="shared" si="2"/>
        <v/>
      </c>
      <c r="J52" s="264"/>
    </row>
    <row r="53" spans="1:10" x14ac:dyDescent="0.2">
      <c r="A53" s="252"/>
      <c r="B53" s="256"/>
      <c r="C53" s="257"/>
      <c r="D53" s="265" t="s">
        <v>416</v>
      </c>
      <c r="E53" s="266"/>
      <c r="F53" s="267"/>
      <c r="G53" s="268"/>
      <c r="H53" s="262"/>
      <c r="I53" s="263" t="str">
        <f t="shared" si="2"/>
        <v/>
      </c>
      <c r="J53" s="264"/>
    </row>
    <row r="54" spans="1:10" x14ac:dyDescent="0.2">
      <c r="A54" s="252"/>
      <c r="B54" s="256"/>
      <c r="C54" s="257"/>
      <c r="D54" s="258" t="s">
        <v>417</v>
      </c>
      <c r="E54" s="259"/>
      <c r="F54" s="260"/>
      <c r="G54" s="269"/>
      <c r="H54" s="262"/>
      <c r="I54" s="263" t="str">
        <f t="shared" si="2"/>
        <v/>
      </c>
      <c r="J54" s="264"/>
    </row>
    <row r="55" spans="1:10" x14ac:dyDescent="0.2">
      <c r="A55" s="252"/>
      <c r="B55" s="256"/>
      <c r="C55" s="257"/>
      <c r="D55" s="258" t="s">
        <v>418</v>
      </c>
      <c r="E55" s="259"/>
      <c r="F55" s="260"/>
      <c r="G55" s="261"/>
      <c r="H55" s="262"/>
      <c r="I55" s="263" t="str">
        <f t="shared" si="2"/>
        <v/>
      </c>
      <c r="J55" s="264"/>
    </row>
    <row r="56" spans="1:10" x14ac:dyDescent="0.2">
      <c r="A56" s="252"/>
      <c r="B56" s="256"/>
      <c r="C56" s="257"/>
      <c r="D56" s="258" t="s">
        <v>419</v>
      </c>
      <c r="E56" s="259"/>
      <c r="F56" s="260"/>
      <c r="G56" s="261"/>
      <c r="H56" s="262"/>
      <c r="I56" s="263" t="str">
        <f t="shared" si="2"/>
        <v/>
      </c>
      <c r="J56" s="264"/>
    </row>
    <row r="57" spans="1:10" x14ac:dyDescent="0.2">
      <c r="A57" s="252"/>
      <c r="B57" s="256"/>
      <c r="C57" s="257"/>
      <c r="D57" s="258" t="s">
        <v>420</v>
      </c>
      <c r="E57" s="259"/>
      <c r="F57" s="260"/>
      <c r="G57" s="261"/>
      <c r="H57" s="262"/>
      <c r="I57" s="263" t="str">
        <f t="shared" si="2"/>
        <v/>
      </c>
      <c r="J57" s="264"/>
    </row>
    <row r="58" spans="1:10" x14ac:dyDescent="0.2">
      <c r="A58" s="252"/>
      <c r="B58" s="256"/>
      <c r="C58" s="257"/>
      <c r="D58" s="258" t="s">
        <v>421</v>
      </c>
      <c r="E58" s="259"/>
      <c r="F58" s="260"/>
      <c r="G58" s="261"/>
      <c r="H58" s="262"/>
      <c r="I58" s="263" t="str">
        <f t="shared" si="2"/>
        <v/>
      </c>
      <c r="J58" s="264"/>
    </row>
    <row r="59" spans="1:10" x14ac:dyDescent="0.2">
      <c r="A59" s="252"/>
      <c r="B59" s="256"/>
      <c r="C59" s="257"/>
      <c r="D59" s="258" t="s">
        <v>422</v>
      </c>
      <c r="E59" s="259"/>
      <c r="F59" s="260"/>
      <c r="G59" s="261"/>
      <c r="H59" s="262"/>
      <c r="I59" s="263" t="str">
        <f t="shared" si="2"/>
        <v/>
      </c>
      <c r="J59" s="264"/>
    </row>
    <row r="60" spans="1:10" x14ac:dyDescent="0.2">
      <c r="A60" s="252"/>
      <c r="B60" s="256"/>
      <c r="C60" s="257"/>
      <c r="D60" s="258" t="s">
        <v>423</v>
      </c>
      <c r="E60" s="259"/>
      <c r="F60" s="260"/>
      <c r="G60" s="261"/>
      <c r="H60" s="262"/>
      <c r="I60" s="263" t="str">
        <f t="shared" si="2"/>
        <v/>
      </c>
      <c r="J60" s="264"/>
    </row>
    <row r="61" spans="1:10" x14ac:dyDescent="0.2">
      <c r="A61" s="252"/>
      <c r="B61" s="256"/>
      <c r="C61" s="257"/>
      <c r="D61" s="258" t="s">
        <v>424</v>
      </c>
      <c r="E61" s="259"/>
      <c r="F61" s="260"/>
      <c r="G61" s="261"/>
      <c r="H61" s="262"/>
      <c r="I61" s="263" t="str">
        <f t="shared" si="2"/>
        <v/>
      </c>
      <c r="J61" s="264"/>
    </row>
    <row r="62" spans="1:10" x14ac:dyDescent="0.2">
      <c r="A62" s="252"/>
      <c r="B62" s="256"/>
      <c r="C62" s="257"/>
      <c r="D62" s="258"/>
      <c r="E62" s="259"/>
      <c r="F62" s="260"/>
      <c r="G62" s="261"/>
      <c r="H62" s="262"/>
      <c r="I62" s="263" t="str">
        <f t="shared" si="2"/>
        <v/>
      </c>
      <c r="J62" s="264"/>
    </row>
    <row r="63" spans="1:10" x14ac:dyDescent="0.2">
      <c r="A63" s="252"/>
      <c r="B63" s="256"/>
      <c r="C63" s="257"/>
      <c r="D63" s="258"/>
      <c r="E63" s="259"/>
      <c r="F63" s="260"/>
      <c r="G63" s="261"/>
      <c r="H63" s="262"/>
      <c r="I63" s="263" t="str">
        <f t="shared" si="2"/>
        <v/>
      </c>
      <c r="J63" s="264"/>
    </row>
    <row r="64" spans="1:10" x14ac:dyDescent="0.2">
      <c r="A64" s="252"/>
      <c r="B64" s="256"/>
      <c r="C64" s="257"/>
      <c r="D64" s="258"/>
      <c r="E64" s="259"/>
      <c r="F64" s="260"/>
      <c r="G64" s="261"/>
      <c r="H64" s="262"/>
      <c r="I64" s="263" t="str">
        <f t="shared" si="2"/>
        <v/>
      </c>
      <c r="J64" s="264"/>
    </row>
    <row r="65" spans="1:10" x14ac:dyDescent="0.2">
      <c r="A65" s="252"/>
      <c r="B65" s="256"/>
      <c r="C65" s="257"/>
      <c r="D65" s="258"/>
      <c r="E65" s="259"/>
      <c r="F65" s="260"/>
      <c r="G65" s="261"/>
      <c r="H65" s="262"/>
      <c r="I65" s="263" t="str">
        <f t="shared" ref="I65:I71" si="3">IF(G65="","",E65*F65*G65)</f>
        <v/>
      </c>
      <c r="J65" s="264"/>
    </row>
    <row r="66" spans="1:10" x14ac:dyDescent="0.2">
      <c r="A66" s="252"/>
      <c r="B66" s="256"/>
      <c r="C66" s="257"/>
      <c r="D66" s="258"/>
      <c r="E66" s="259"/>
      <c r="F66" s="260"/>
      <c r="G66" s="261"/>
      <c r="H66" s="262"/>
      <c r="I66" s="263" t="str">
        <f t="shared" si="3"/>
        <v/>
      </c>
      <c r="J66" s="264"/>
    </row>
    <row r="67" spans="1:10" ht="11.45" customHeight="1" x14ac:dyDescent="0.2">
      <c r="A67" s="252"/>
      <c r="B67" s="256"/>
      <c r="C67" s="257"/>
      <c r="D67" s="258"/>
      <c r="E67" s="259"/>
      <c r="F67" s="260"/>
      <c r="G67" s="261"/>
      <c r="H67" s="262"/>
      <c r="I67" s="263" t="str">
        <f t="shared" si="3"/>
        <v/>
      </c>
      <c r="J67" s="264"/>
    </row>
    <row r="68" spans="1:10" ht="1.9" hidden="1" customHeight="1" x14ac:dyDescent="0.2">
      <c r="A68" s="252"/>
      <c r="B68" s="256"/>
      <c r="C68" s="257"/>
      <c r="D68" s="258"/>
      <c r="E68" s="259"/>
      <c r="F68" s="260"/>
      <c r="G68" s="261"/>
      <c r="H68" s="262"/>
      <c r="I68" s="263" t="str">
        <f t="shared" si="3"/>
        <v/>
      </c>
      <c r="J68" s="264"/>
    </row>
    <row r="69" spans="1:10" hidden="1" x14ac:dyDescent="0.2">
      <c r="A69" s="252"/>
      <c r="B69" s="256"/>
      <c r="C69" s="257"/>
      <c r="D69" s="258"/>
      <c r="E69" s="259"/>
      <c r="F69" s="260"/>
      <c r="G69" s="261"/>
      <c r="H69" s="262"/>
      <c r="I69" s="263" t="str">
        <f t="shared" si="3"/>
        <v/>
      </c>
      <c r="J69" s="264"/>
    </row>
    <row r="70" spans="1:10" x14ac:dyDescent="0.2">
      <c r="A70" s="252"/>
      <c r="B70" s="256"/>
      <c r="C70" s="257"/>
      <c r="D70" s="258"/>
      <c r="E70" s="259"/>
      <c r="F70" s="260"/>
      <c r="G70" s="261"/>
      <c r="H70" s="262"/>
      <c r="I70" s="263" t="str">
        <f t="shared" si="3"/>
        <v/>
      </c>
      <c r="J70" s="264"/>
    </row>
    <row r="71" spans="1:10" x14ac:dyDescent="0.2">
      <c r="A71" s="252"/>
      <c r="B71" s="256"/>
      <c r="C71" s="257"/>
      <c r="D71" s="270"/>
      <c r="E71" s="271"/>
      <c r="F71" s="272"/>
      <c r="G71" s="273"/>
      <c r="H71" s="262"/>
      <c r="I71" s="263" t="str">
        <f t="shared" si="3"/>
        <v/>
      </c>
      <c r="J71" s="264"/>
    </row>
    <row r="72" spans="1:10" ht="6" customHeight="1" thickBot="1" x14ac:dyDescent="0.25">
      <c r="A72" s="252"/>
      <c r="C72" s="257"/>
      <c r="D72" s="262"/>
      <c r="E72" s="256"/>
      <c r="F72" s="256"/>
      <c r="G72" s="274"/>
      <c r="H72" s="262"/>
      <c r="I72" s="256"/>
      <c r="J72" s="264"/>
    </row>
    <row r="73" spans="1:10" s="228" customFormat="1" ht="15.75" thickBot="1" x14ac:dyDescent="0.25">
      <c r="A73" s="275"/>
      <c r="B73" s="276"/>
      <c r="C73" s="277"/>
      <c r="D73" s="278" t="s">
        <v>36</v>
      </c>
      <c r="E73" s="279"/>
      <c r="F73" s="279"/>
      <c r="G73" s="280"/>
      <c r="H73" s="249"/>
      <c r="I73" s="281">
        <f>SUM(I47:I72)</f>
        <v>0</v>
      </c>
      <c r="J73" s="282"/>
    </row>
    <row r="74" spans="1:10" ht="9" customHeight="1" thickBot="1" x14ac:dyDescent="0.25">
      <c r="A74" s="283"/>
      <c r="C74" s="284"/>
      <c r="D74" s="285"/>
      <c r="E74" s="286"/>
      <c r="F74" s="286"/>
      <c r="G74" s="287"/>
      <c r="H74" s="285"/>
      <c r="I74" s="288"/>
      <c r="J74" s="289"/>
    </row>
  </sheetData>
  <mergeCells count="4">
    <mergeCell ref="C44:J44"/>
    <mergeCell ref="A7:I8"/>
    <mergeCell ref="D9:I9"/>
    <mergeCell ref="C10:J10"/>
  </mergeCells>
  <printOptions horizontalCentered="1" gridLines="1"/>
  <pageMargins left="0" right="0" top="0.5" bottom="0.5" header="0.3" footer="0.3"/>
  <pageSetup scale="88" fitToHeight="2" orientation="landscape" cellComments="asDisplayed" r:id="rId1"/>
  <headerFooter>
    <oddFooter xml:space="preserve">&amp;L
&amp;C
</oddFooter>
  </headerFooter>
  <rowBreaks count="1" manualBreakCount="1">
    <brk id="4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03BEBFAE24E98B408810B032CA52C6CD" ma:contentTypeVersion="5556" ma:contentTypeDescription="Create a new document." ma:contentTypeScope="" ma:versionID="5b1ef092b89caccb3d7d26812999fcb7">
  <xsd:schema xmlns:xsd="http://www.w3.org/2001/XMLSchema" xmlns:xs="http://www.w3.org/2001/XMLSchema" xmlns:p="http://schemas.microsoft.com/office/2006/metadata/properties" xmlns:ns2="57536742-d7eb-4eb0-8cdb-d69a6240b5bc" xmlns:ns3="71f0b7f2-c6bf-4f62-8235-ef6f0b385432" xmlns:ns4="abd54e9f-ac00-43e1-92ed-67ff343640da" targetNamespace="http://schemas.microsoft.com/office/2006/metadata/properties" ma:root="true" ma:fieldsID="5bbf964f2dfaa404f9c12db39a2391c1" ns2:_="" ns3:_="" ns4:_="">
    <xsd:import namespace="57536742-d7eb-4eb0-8cdb-d69a6240b5bc"/>
    <xsd:import namespace="71f0b7f2-c6bf-4f62-8235-ef6f0b385432"/>
    <xsd:import namespace="abd54e9f-ac00-43e1-92ed-67ff343640d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1f0b7f2-c6bf-4f62-8235-ef6f0b3854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71c2b29-a11c-43ed-8b00-f264793a87c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d54e9f-ac00-43e1-92ed-67ff343640d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53d95a9d-c394-4146-a844-2453be9b8793}" ma:internalName="TaxCatchAll" ma:showField="CatchAllData" ma:web="57536742-d7eb-4eb0-8cdb-d69a6240b5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bd54e9f-ac00-43e1-92ed-67ff343640da" xsi:nil="true"/>
    <lcf76f155ced4ddcb4097134ff3c332f xmlns="71f0b7f2-c6bf-4f62-8235-ef6f0b385432">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8F4CE6-AB92-4F5F-B842-A23AA53FDEFF}">
  <ds:schemaRefs>
    <ds:schemaRef ds:uri="http://schemas.microsoft.com/sharepoint/events"/>
  </ds:schemaRefs>
</ds:datastoreItem>
</file>

<file path=customXml/itemProps2.xml><?xml version="1.0" encoding="utf-8"?>
<ds:datastoreItem xmlns:ds="http://schemas.openxmlformats.org/officeDocument/2006/customXml" ds:itemID="{A8C43CD1-D173-4564-AD38-44FC7EDA4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6742-d7eb-4eb0-8cdb-d69a6240b5bc"/>
    <ds:schemaRef ds:uri="71f0b7f2-c6bf-4f62-8235-ef6f0b385432"/>
    <ds:schemaRef ds:uri="abd54e9f-ac00-43e1-92ed-67ff343640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952614-6521-4721-9150-B3A3EF11A30D}">
  <ds:schemaRefs>
    <ds:schemaRef ds:uri="http://purl.org/dc/dcmitype/"/>
    <ds:schemaRef ds:uri="http://schemas.microsoft.com/office/infopath/2007/PartnerControls"/>
    <ds:schemaRef ds:uri="http://purl.org/dc/terms/"/>
    <ds:schemaRef ds:uri="http://schemas.microsoft.com/office/2006/metadata/properties"/>
    <ds:schemaRef ds:uri="abd54e9f-ac00-43e1-92ed-67ff343640da"/>
    <ds:schemaRef ds:uri="http://schemas.openxmlformats.org/package/2006/metadata/core-properties"/>
    <ds:schemaRef ds:uri="71f0b7f2-c6bf-4f62-8235-ef6f0b385432"/>
    <ds:schemaRef ds:uri="http://schemas.microsoft.com/office/2006/documentManagement/types"/>
    <ds:schemaRef ds:uri="57536742-d7eb-4eb0-8cdb-d69a6240b5bc"/>
    <ds:schemaRef ds:uri="http://www.w3.org/XML/1998/namespace"/>
    <ds:schemaRef ds:uri="http://purl.org/dc/elements/1.1/"/>
  </ds:schemaRefs>
</ds:datastoreItem>
</file>

<file path=customXml/itemProps4.xml><?xml version="1.0" encoding="utf-8"?>
<ds:datastoreItem xmlns:ds="http://schemas.openxmlformats.org/officeDocument/2006/customXml" ds:itemID="{9C4E7EE2-FF4B-44AD-85E4-583985D5A0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Instructions and Guidance</vt:lpstr>
      <vt:lpstr>Input Tab</vt:lpstr>
      <vt:lpstr>COA</vt:lpstr>
      <vt:lpstr>Summary Budget</vt:lpstr>
      <vt:lpstr>Detailed Budget</vt:lpstr>
      <vt:lpstr>Training Detail</vt:lpstr>
      <vt:lpstr>'Detailed Budget'!Print_Area</vt:lpstr>
      <vt:lpstr>'Input Tab'!Print_Area</vt:lpstr>
      <vt:lpstr>'Summary Budget'!Print_Area</vt:lpstr>
      <vt:lpstr>'Training Detail'!Print_Area</vt:lpstr>
      <vt:lpstr>'Detailed Budget'!Print_Titles</vt:lpstr>
      <vt:lpstr>'Summary Budget'!Print_Titles</vt:lpstr>
      <vt:lpstr>'Training Detail'!Print_Titles</vt:lpstr>
      <vt:lpstr>usinflation_yr2</vt:lpstr>
      <vt:lpstr>usinflation_yr3</vt:lpstr>
      <vt:lpstr>usinflation_yr4</vt:lpstr>
      <vt:lpstr>usinflation_yr5</vt:lpstr>
      <vt:lpstr>usnonlaborinflation_yr2</vt:lpstr>
      <vt:lpstr>usnonlaborinflation_yr3</vt:lpstr>
      <vt:lpstr>usnonlaborinflation_yr4</vt:lpstr>
      <vt:lpstr>usnonlaborinflation_yr5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Winrock International</dc:creator>
  <cp:lastModifiedBy>Jordan, Jane</cp:lastModifiedBy>
  <cp:lastPrinted>2014-11-06T17:39:20Z</cp:lastPrinted>
  <dcterms:created xsi:type="dcterms:W3CDTF">2000-08-22T20:31:13Z</dcterms:created>
  <dcterms:modified xsi:type="dcterms:W3CDTF">2023-03-09T20:08:47Z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0x01010003BEBFAE24E98B408810B032CA52C6CD</vt:lpwstr>
  </property>
  <property fmtid="{D5CDD505-2E9C-101B-9397-08002B2CF9AE}" pid="3" name="Business Unit">
    <vt:lpwstr>27;#Cost ＆ Pricing|dc700592-131d-428e-b179-ae917bd4e83d</vt:lpwstr>
  </property>
  <property fmtid="{D5CDD505-2E9C-101B-9397-08002B2CF9AE}" pid="4" name="I Need To">
    <vt:lpwstr/>
  </property>
  <property fmtid="{D5CDD505-2E9C-101B-9397-08002B2CF9AE}" pid="5" name="Document Type">
    <vt:lpwstr>3;#Forms ＆ Templates|76ef8d7c-3f69-4c90-a316-da670f2e65f5</vt:lpwstr>
  </property>
  <property fmtid="{D5CDD505-2E9C-101B-9397-08002B2CF9AE}" pid="6" name="SubCategory">
    <vt:lpwstr>Partner</vt:lpwstr>
  </property>
  <property fmtid="{D5CDD505-2E9C-101B-9397-08002B2CF9AE}" pid="7" name="MSIP_Label_65bd367d-9e3b-49e5-aa9a-caafdafee3aa_Enabled">
    <vt:lpwstr>true</vt:lpwstr>
  </property>
  <property fmtid="{D5CDD505-2E9C-101B-9397-08002B2CF9AE}" pid="8" name="MSIP_Label_65bd367d-9e3b-49e5-aa9a-caafdafee3aa_SetDate">
    <vt:lpwstr>2021-03-25T16:00:07Z</vt:lpwstr>
  </property>
  <property fmtid="{D5CDD505-2E9C-101B-9397-08002B2CF9AE}" pid="9" name="MSIP_Label_65bd367d-9e3b-49e5-aa9a-caafdafee3aa_Method">
    <vt:lpwstr>Standard</vt:lpwstr>
  </property>
  <property fmtid="{D5CDD505-2E9C-101B-9397-08002B2CF9AE}" pid="10" name="MSIP_Label_65bd367d-9e3b-49e5-aa9a-caafdafee3aa_Name">
    <vt:lpwstr>65bd367d-9e3b-49e5-aa9a-caafdafee3aa</vt:lpwstr>
  </property>
  <property fmtid="{D5CDD505-2E9C-101B-9397-08002B2CF9AE}" pid="11" name="MSIP_Label_65bd367d-9e3b-49e5-aa9a-caafdafee3aa_SiteId">
    <vt:lpwstr>9be3e276-28d8-4cd8-8f84-02cf1911da9c</vt:lpwstr>
  </property>
  <property fmtid="{D5CDD505-2E9C-101B-9397-08002B2CF9AE}" pid="12" name="MSIP_Label_65bd367d-9e3b-49e5-aa9a-caafdafee3aa_ActionId">
    <vt:lpwstr>8c2d19e7-573f-4970-b694-cbf9c628907a</vt:lpwstr>
  </property>
  <property fmtid="{D5CDD505-2E9C-101B-9397-08002B2CF9AE}" pid="13" name="MSIP_Label_65bd367d-9e3b-49e5-aa9a-caafdafee3aa_ContentBits">
    <vt:lpwstr>0</vt:lpwstr>
  </property>
  <property fmtid="{D5CDD505-2E9C-101B-9397-08002B2CF9AE}" pid="14" name="MediaServiceImageTags">
    <vt:lpwstr/>
  </property>
</Properties>
</file>